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0995" activeTab="0"/>
  </bookViews>
  <sheets>
    <sheet name="RIEPILOGO" sheetId="1" r:id="rId1"/>
    <sheet name="Foglio1" sheetId="2" r:id="rId2"/>
  </sheets>
  <definedNames>
    <definedName name="_xlnm.Print_Area" localSheetId="1">'Foglio1'!$A$1:$R$57</definedName>
    <definedName name="Excel_BuiltIn__FilterDatabase" localSheetId="0">'RIEPILOGO'!$A$4:$O$133</definedName>
    <definedName name="Payment_Needed">"""Pagamento richiesto"""</definedName>
    <definedName name="Reimbursement">"""Rimborso"""</definedName>
  </definedNames>
  <calcPr fullCalcOnLoad="1"/>
</workbook>
</file>

<file path=xl/sharedStrings.xml><?xml version="1.0" encoding="utf-8"?>
<sst xmlns="http://schemas.openxmlformats.org/spreadsheetml/2006/main" count="272" uniqueCount="227">
  <si>
    <t>INDICI DI VALUTAZIONE DELLA PROBABILITA'</t>
  </si>
  <si>
    <t>VALORI
PROBABILITA'</t>
  </si>
  <si>
    <t>INDICI VALUTAZIONE DELL'IMPATTO</t>
  </si>
  <si>
    <t>VALORI IMPATTO</t>
  </si>
  <si>
    <t>VALUTAZIONE COMPLESSIVA DEL RISCHIO</t>
  </si>
  <si>
    <t>DISCREZIONALITA'</t>
  </si>
  <si>
    <t>RILEVANZA ESTERNA</t>
  </si>
  <si>
    <t>COMPLESSITA' DEL PROCESSO</t>
  </si>
  <si>
    <t>VALORE ECONOMICO</t>
  </si>
  <si>
    <t>FRAZIONABILITA' DEL PROCESSO</t>
  </si>
  <si>
    <t>CONTROLLI</t>
  </si>
  <si>
    <t>IMPATTO ORGANIZZATIVO</t>
  </si>
  <si>
    <t>IMPATTO ECONOMICO</t>
  </si>
  <si>
    <t>IMPATTO REPUTAZIONALE</t>
  </si>
  <si>
    <t>IMPATTO ORGANIZZATIVO, ECONOMICO, DI IMMAGINE</t>
  </si>
  <si>
    <t>AREA DI RISCHIO</t>
  </si>
  <si>
    <t>PROCESSO</t>
  </si>
  <si>
    <t>A1</t>
  </si>
  <si>
    <t>A2</t>
  </si>
  <si>
    <t>A3</t>
  </si>
  <si>
    <t>A4</t>
  </si>
  <si>
    <t>A5</t>
  </si>
  <si>
    <t>A6</t>
  </si>
  <si>
    <t>A</t>
  </si>
  <si>
    <t>B1</t>
  </si>
  <si>
    <t>B2</t>
  </si>
  <si>
    <t>B3</t>
  </si>
  <si>
    <t>B4</t>
  </si>
  <si>
    <t>B</t>
  </si>
  <si>
    <t>A x B</t>
  </si>
  <si>
    <t xml:space="preserve"> Area 1 - Acquisizione e progressione di personale</t>
  </si>
  <si>
    <t>Procedure di reclutamento del personale tramite concorso</t>
  </si>
  <si>
    <t>Progressione del personale</t>
  </si>
  <si>
    <t>Procedure di reclutamento del personale tramite scorrimento di graduatoria di altro ente</t>
  </si>
  <si>
    <t>Attivazione procedura mobilità esterna</t>
  </si>
  <si>
    <t>Autorizzazioni allo svolgimento  di attività da parte dei dipendenti</t>
  </si>
  <si>
    <t>Assunzione tramite agenzie interinali</t>
  </si>
  <si>
    <t>Esercizio del potere di autotutela di atti amministrativi (revoca/annullamento, convalida, ritiro ecc.)</t>
  </si>
  <si>
    <t>Affidamento di lavori di somma urgenza e di protezione civile</t>
  </si>
  <si>
    <t>Affidamento di servizi a cooperativa sociale</t>
  </si>
  <si>
    <t>Determinazioni a contrarre</t>
  </si>
  <si>
    <t>Rescissione o  risoluzione del  contratto</t>
  </si>
  <si>
    <t>Approvazione progetto di fattibilità tecnica ed economica /definitivo</t>
  </si>
  <si>
    <t>Approvazione progetto esecutivo</t>
  </si>
  <si>
    <t>Approvazione perizia progettuale suppletiva e di variante</t>
  </si>
  <si>
    <t>Concessione proroga termini contrattuali</t>
  </si>
  <si>
    <t>Risposta ad esposti e ricorsi</t>
  </si>
  <si>
    <t>Finanza di progetto</t>
  </si>
  <si>
    <t>Espropriazioni per pubblica utilità</t>
  </si>
  <si>
    <t>Espropriazioni ex art. 42 bis DPR 327/2002</t>
  </si>
  <si>
    <t>Scelta del RUP, del supporto al RUP e della direzione lavori</t>
  </si>
  <si>
    <t>Verifica delle prestazioni nella fase dell'esecuzione del contratto</t>
  </si>
  <si>
    <t>Autorizzazione al subappalto</t>
  </si>
  <si>
    <t>Sostituzione del contraente in relazione ad operazioni di cessione di azienda o altra vicenda soggettiva dell'operatore economico</t>
  </si>
  <si>
    <t>Liquidazioni e collaudi di opere, forniture di beni e servizi</t>
  </si>
  <si>
    <t>Applicazioni penali in esecuzione del contratto</t>
  </si>
  <si>
    <t>Utilizzo di rimedi di risoluzione delle controversie alternativi a quelli giurisdizionali</t>
  </si>
  <si>
    <t>Autorizzazioni concessioni suolo pubblico</t>
  </si>
  <si>
    <t>Autorizzazioni codice della strada</t>
  </si>
  <si>
    <t>Autorizzazioni manifestazioni sportive, culturali, turistiche</t>
  </si>
  <si>
    <t>Altre autorizzazioni (cimiteriali, altro)</t>
  </si>
  <si>
    <t>Attività svolte sulla base di autocertificazioni e soggette a controllo (SCIA )</t>
  </si>
  <si>
    <t>Procedimenti unici SUAPE  di cui all'allegato B) alla deliberazione della G.R. n. 11/2014 del 28.02.2017</t>
  </si>
  <si>
    <t>Permessi di costruire</t>
  </si>
  <si>
    <t>Permessi di costruire in sanatoria e provvedimenti nell'ambito del condono edilizio</t>
  </si>
  <si>
    <t>Autorizzazione paesaggistica</t>
  </si>
  <si>
    <t>Calcoli oneri urbanizzazione e costo di costruzione</t>
  </si>
  <si>
    <t>Rilascio autorizzazioni commerciali di media/grande struttura di vendita e altre autorizzazioni previste dalla normativa statale e regionale in materia di commercio</t>
  </si>
  <si>
    <t>Autorizzazioni e pareri in materia di concessioni minerarie e  cave</t>
  </si>
  <si>
    <t>Attività di controllo di dichiarazioni autocertificative in ambito SUAPE</t>
  </si>
  <si>
    <t>Concessione impianti pubblicitari</t>
  </si>
  <si>
    <t>Accesso anziani e disabili in strutture residenziali o semiresidenziali</t>
  </si>
  <si>
    <t>Accesso a servizi erogati dall’ente</t>
  </si>
  <si>
    <t>AREA 4 - Provvedimenti ampliativi della sfera giuridica, con effetto economico diretto</t>
  </si>
  <si>
    <t>Erogazione di sovvenzioni e contributi a persone ed enti pubblici e privati</t>
  </si>
  <si>
    <t>Attribuzione di vantaggi economici, agevolazioni ed esenzioni</t>
  </si>
  <si>
    <t>Riconoscimento/attribuzione beneficio a seguito di calamità naturali</t>
  </si>
  <si>
    <t>Risarcimento del danno</t>
  </si>
  <si>
    <t>Pignoramento v/terzi; Procedure fallimentari; Eredità giacenti</t>
  </si>
  <si>
    <t>Inserimenti lavorativi di soggetti svantaggiati</t>
  </si>
  <si>
    <t>Area 5 - Gestione della spesa, delle entrate e del patrimonio</t>
  </si>
  <si>
    <t>Transazioni a chiusura di contenziosi tributario pendente</t>
  </si>
  <si>
    <t>Accettazione di donazioni di beni mobili o immobili a favore dell'Ente</t>
  </si>
  <si>
    <t>Assegnazione alloggi di edilizia residenziale pubblica</t>
  </si>
  <si>
    <t>Concessione di fabbricati e terreni e costituzione diritti reali minori su immobili comunali, concessione in uso (locazione, comodato) di beni appartenenti al patrimonio disponibile dell’ente,  concessione di beni demaniali (comprese le concessioni cimiteriali),  e di beni del patrimonio indisponibile (compresi gli impianti sportivi)</t>
  </si>
  <si>
    <t>Alienazione di beni immobili</t>
  </si>
  <si>
    <t>Acquisti e permute di immobili e/o di diritti reali immobiliari minori</t>
  </si>
  <si>
    <t>Area 6 - Controlli, verifiche, ispezioni e sanzioni</t>
  </si>
  <si>
    <t>Attività sanzionatorie, ablative o restrittive di diritti (multe, ammende, sanzioni), in relazione a regolamenti e ordinanze comunali e negli altri ambiti di competenza del Comune ( vigilanze edilizia, polizia amminstrativa, polizia veterinaria, ecc.)</t>
  </si>
  <si>
    <t>Ricorsi ai verbali codice della strada</t>
  </si>
  <si>
    <t>Vigilanza e verifica periodica dei requisiti delle strutture socio assistenziali ai sensi dell'art. 43 della L.r. 23/12/2015 N° 23</t>
  </si>
  <si>
    <t>Risposte rilascio atti  su  segnalazioni codice della strada</t>
  </si>
  <si>
    <t>Nomine in società pubbliche partecipate e in altri organismi di diritto privato o pubblico partecipati dall’ente</t>
  </si>
  <si>
    <t>Area 7- Incarichi e nomine</t>
  </si>
  <si>
    <t>Conferimento di incarichi esterni di collaborazione, studio, ricerca</t>
  </si>
  <si>
    <t>Conferimento di incarichi da albo professionisti non rientranti nella disciplina di cui al D.Lgs. 50/2016</t>
  </si>
  <si>
    <t>AREA 8 - Affari legali e contenzioso</t>
  </si>
  <si>
    <t>Gestione sinistri in capo all'Ente</t>
  </si>
  <si>
    <t>Procedimento di formazione, adozione ed approvazione del piano urbanistico comunale ( PUC)</t>
  </si>
  <si>
    <t>Piani attuativi di iniziativa pubblica (PIP, PEEP, Piani particolareggiati,  PUL, accordi di programma)</t>
  </si>
  <si>
    <t>Procedimento di adozione e approvazione definitiva di piani di lottizzazione e stipula relativa convenzione e altri piani di iniziativa privata</t>
  </si>
  <si>
    <t>Varianti specifiche al Puc e ai Piani Attuativi</t>
  </si>
  <si>
    <t>Deroghe art. 14 DPR 380/2001 o altre deroghe previste dalla normativa regionale</t>
  </si>
  <si>
    <t>AREA 10 - Smaltimento rifiuti</t>
  </si>
  <si>
    <t>AREA 11 – Servizi  demografici</t>
  </si>
  <si>
    <t>Procedimento di cambio di abitazione all'interno del territorio comunale</t>
  </si>
  <si>
    <t>Procedimento di cancellazione anagrafica a seguito di emigrazione in altro Comune o per irreperibilità</t>
  </si>
  <si>
    <t>Gestione situazione anagrafica stranieri comunitari ed extracomunitari. Rilascio attestazioni soggiorno</t>
  </si>
  <si>
    <t>Livello di Rischio</t>
  </si>
  <si>
    <t>&lt; 3</t>
  </si>
  <si>
    <t>Minimo</t>
  </si>
  <si>
    <t>da 3  a 6</t>
  </si>
  <si>
    <t>Medio</t>
  </si>
  <si>
    <t xml:space="preserve"> da 7  a 10</t>
  </si>
  <si>
    <t>Alto</t>
  </si>
  <si>
    <t>&gt; 10</t>
  </si>
  <si>
    <t>Elevato</t>
  </si>
  <si>
    <t>AREA</t>
  </si>
  <si>
    <t>XXXXXXXXXXXXXXXXXX</t>
  </si>
  <si>
    <t>Inserire 'x' su una sola risposta scelta</t>
  </si>
  <si>
    <t>SOTTO-AREA/PROCESSO</t>
  </si>
  <si>
    <t>Il processo è discrezionale?</t>
  </si>
  <si>
    <r>
      <t>NO</t>
    </r>
    <r>
      <rPr>
        <sz val="10"/>
        <color indexed="8"/>
        <rFont val="Tahoma"/>
        <family val="2"/>
      </rPr>
      <t xml:space="preserve"> è del tutto vincolato</t>
    </r>
  </si>
  <si>
    <t>E' parzialmente vincolato dalla legge e da altri atti amministrativi</t>
  </si>
  <si>
    <t xml:space="preserve"> </t>
  </si>
  <si>
    <t>E' parzialmente vincolato solo dalla legge</t>
  </si>
  <si>
    <t>E' parzialmente vincolato solo da atti amministrativi</t>
  </si>
  <si>
    <t>X</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</si>
  <si>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</si>
  <si>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</si>
  <si>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</si>
  <si>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</si>
  <si>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</si>
  <si>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</si>
  <si>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</si>
  <si>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</si>
  <si>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</si>
  <si>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</si>
  <si>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</si>
  <si>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</si>
  <si>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</si>
  <si>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</si>
  <si>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</si>
  <si>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</si>
  <si>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</si>
  <si>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</si>
  <si>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</si>
  <si>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approssimativa del 50%</t>
    </r>
  </si>
  <si>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</si>
  <si>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</si>
  <si>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</si>
  <si>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</si>
  <si>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</si>
  <si>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</si>
  <si>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</si>
  <si>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</si>
  <si>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</si>
  <si>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</si>
  <si>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</si>
  <si>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</si>
  <si>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</si>
  <si>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</si>
  <si>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</si>
  <si>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</si>
  <si>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</si>
  <si>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</si>
  <si>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</si>
  <si>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</si>
  <si>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</si>
  <si>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</si>
  <si>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</si>
  <si>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</si>
  <si>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</si>
  <si>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</si>
  <si>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r>
      <rPr>
        <b/>
        <sz val="8"/>
        <color indexed="17"/>
        <rFont val="Tahoma"/>
        <family val="2"/>
      </rPr>
      <t>Nessun rischio con valori &lt; 3,00</t>
    </r>
    <r>
      <rPr>
        <b/>
        <sz val="8"/>
        <color indexed="17"/>
        <rFont val="Tahoma"/>
        <family val="2"/>
      </rPr>
      <t xml:space="preserve">
</t>
    </r>
    <r>
      <rPr>
        <b/>
        <sz val="8"/>
        <color indexed="57"/>
        <rFont val="Tahoma"/>
        <family val="2"/>
      </rPr>
      <t>Livello rischio "attenzione" con valori tra 3,00 e 7,00</t>
    </r>
    <r>
      <rPr>
        <b/>
        <sz val="8"/>
        <color indexed="57"/>
        <rFont val="Tahoma"/>
        <family val="2"/>
      </rPr>
      <t xml:space="preserve">
</t>
    </r>
    <r>
      <rPr>
        <b/>
        <sz val="8"/>
        <color indexed="60"/>
        <rFont val="Tahoma"/>
        <family val="2"/>
      </rPr>
      <t>Livello rischio "medio" con valori tra 8,00 e 12,00</t>
    </r>
    <r>
      <rPr>
        <b/>
        <sz val="8"/>
        <color indexed="60"/>
        <rFont val="Tahoma"/>
        <family val="2"/>
      </rPr>
      <t xml:space="preserve">
</t>
    </r>
    <r>
      <rPr>
        <b/>
        <sz val="8"/>
        <color indexed="53"/>
        <rFont val="Tahoma"/>
        <family val="2"/>
      </rPr>
      <t>Livello rischio "serio" con valori tra 13,00 e 20,00</t>
    </r>
    <r>
      <rPr>
        <b/>
        <sz val="8"/>
        <color indexed="53"/>
        <rFont val="Tahoma"/>
        <family val="2"/>
      </rPr>
      <t xml:space="preserve">
</t>
    </r>
    <r>
      <rPr>
        <b/>
        <sz val="8"/>
        <color indexed="10"/>
        <rFont val="Tahoma"/>
        <family val="2"/>
      </rPr>
      <t>Livello rischio "elevato" con valori &gt; 20,00%</t>
    </r>
  </si>
  <si>
    <t xml:space="preserve">Predisposizione degli elaborati tecnici e finanziari da porre a base di gara, e in particolare del capitolato descrittivo e prestazionale e degli elaborati economico finanziari. </t>
  </si>
  <si>
    <t>Modifiche al contratto</t>
  </si>
  <si>
    <t>Concessioni demaniali marittime.</t>
  </si>
  <si>
    <t xml:space="preserve">Attività di controllo sul rispetto delle norme contrattuali. </t>
  </si>
  <si>
    <r>
      <t xml:space="preserve">Liquidazione di somme per prestazioni di servizi, lavori o </t>
    </r>
    <r>
      <rPr>
        <sz val="10"/>
        <rFont val="Tahoma"/>
        <family val="2"/>
      </rPr>
      <t>forniture</t>
    </r>
  </si>
  <si>
    <t>Accertamenti e sgravi tributi comunali</t>
  </si>
  <si>
    <r>
      <rPr>
        <sz val="10"/>
        <rFont val="Tahoma"/>
        <family val="2"/>
      </rPr>
      <t>Accertamenti en</t>
    </r>
    <r>
      <rPr>
        <sz val="10"/>
        <color indexed="8"/>
        <rFont val="Tahoma"/>
        <family val="2"/>
      </rPr>
      <t>trate patrimoniali</t>
    </r>
  </si>
  <si>
    <r>
      <t>Acce</t>
    </r>
    <r>
      <rPr>
        <sz val="10"/>
        <rFont val="Tahoma"/>
        <family val="2"/>
      </rPr>
      <t>rtamenti con ades</t>
    </r>
    <r>
      <rPr>
        <sz val="10"/>
        <color indexed="8"/>
        <rFont val="Tahoma"/>
        <family val="2"/>
      </rPr>
      <t>ione e ravvedimento operoso</t>
    </r>
  </si>
  <si>
    <r>
      <t>Accertament</t>
    </r>
    <r>
      <rPr>
        <sz val="10"/>
        <rFont val="Tahoma"/>
        <family val="2"/>
      </rPr>
      <t>o riscossione diretta di entrate per servizi a domanda in</t>
    </r>
    <r>
      <rPr>
        <sz val="10"/>
        <color indexed="8"/>
        <rFont val="Tahoma"/>
        <family val="2"/>
      </rPr>
      <t>dividuale</t>
    </r>
  </si>
  <si>
    <r>
      <rPr>
        <sz val="10"/>
        <rFont val="Tahoma"/>
        <family val="2"/>
      </rPr>
      <t>Accertamento riscossione</t>
    </r>
    <r>
      <rPr>
        <sz val="10"/>
        <color indexed="8"/>
        <rFont val="Tahoma"/>
        <family val="2"/>
      </rPr>
      <t xml:space="preserve"> di canoni di locazione e concessione</t>
    </r>
  </si>
  <si>
    <r>
      <t>Accert</t>
    </r>
    <r>
      <rPr>
        <sz val="10"/>
        <rFont val="Tahoma"/>
        <family val="2"/>
      </rPr>
      <t>amento riscossione dei canoni (es. aree mercatali, altro)</t>
    </r>
  </si>
  <si>
    <r>
      <rPr>
        <sz val="10"/>
        <rFont val="Tahoma"/>
        <family val="2"/>
      </rPr>
      <t>Emissione man</t>
    </r>
    <r>
      <rPr>
        <sz val="10"/>
        <color indexed="8"/>
        <rFont val="Tahoma"/>
        <family val="2"/>
      </rPr>
      <t>dati di pagamento</t>
    </r>
  </si>
  <si>
    <r>
      <t>Fornitur</t>
    </r>
    <r>
      <rPr>
        <sz val="10"/>
        <rFont val="Tahoma"/>
        <family val="2"/>
      </rPr>
      <t>e econom</t>
    </r>
    <r>
      <rPr>
        <sz val="10"/>
        <color indexed="8"/>
        <rFont val="Tahoma"/>
        <family val="2"/>
      </rPr>
      <t>ali</t>
    </r>
  </si>
  <si>
    <r>
      <t>Risc</t>
    </r>
    <r>
      <rPr>
        <sz val="10"/>
        <rFont val="Tahoma"/>
        <family val="2"/>
      </rPr>
      <t>ossione t</t>
    </r>
    <r>
      <rPr>
        <sz val="10"/>
        <color indexed="8"/>
        <rFont val="Tahoma"/>
        <family val="2"/>
      </rPr>
      <t>ributaria</t>
    </r>
  </si>
  <si>
    <r>
      <t>Aggiorn</t>
    </r>
    <r>
      <rPr>
        <sz val="10"/>
        <rFont val="Tahoma"/>
        <family val="2"/>
      </rPr>
      <t>amento inventario</t>
    </r>
  </si>
  <si>
    <r>
      <t>Controllo dei rendiconti presentati daigli agenti contabili d</t>
    </r>
    <r>
      <rPr>
        <sz val="10"/>
        <rFont val="Tahoma"/>
        <family val="2"/>
      </rPr>
      <t>ell'Ente - verifica rispondenza ai dati contabili e giustificativi</t>
    </r>
  </si>
  <si>
    <r>
      <t>Convenzione urbanistica - c</t>
    </r>
    <r>
      <rPr>
        <sz val="10"/>
        <rFont val="Tahoma"/>
        <family val="2"/>
      </rPr>
      <t>alcolo oneri di urbanizzazione e costo dicostruzione</t>
    </r>
  </si>
  <si>
    <r>
      <t>Convenzione urbanistica - in</t>
    </r>
    <r>
      <rPr>
        <sz val="10"/>
        <rFont val="Tahoma"/>
        <family val="2"/>
      </rPr>
      <t>dividuazione opere di urbanizzazione</t>
    </r>
  </si>
  <si>
    <r>
      <t>Convenzione urbanistica - ces</t>
    </r>
    <r>
      <rPr>
        <sz val="10"/>
        <rFont val="Tahoma"/>
        <family val="2"/>
      </rPr>
      <t xml:space="preserve">sione delle aree per opere di urbanizzazione primaria e </t>
    </r>
    <r>
      <rPr>
        <sz val="10"/>
        <color indexed="8"/>
        <rFont val="Tahoma"/>
        <family val="2"/>
      </rPr>
      <t>secondaria</t>
    </r>
  </si>
  <si>
    <r>
      <t>E</t>
    </r>
    <r>
      <rPr>
        <sz val="10"/>
        <rFont val="Tahoma"/>
        <family val="2"/>
      </rPr>
      <t>secuzion</t>
    </r>
    <r>
      <rPr>
        <sz val="10"/>
        <color indexed="8"/>
        <rFont val="Tahoma"/>
        <family val="2"/>
      </rPr>
      <t>e delle opere di urbanizzazione</t>
    </r>
  </si>
  <si>
    <r>
      <t>Monetizzazione delle</t>
    </r>
    <r>
      <rPr>
        <sz val="10"/>
        <rFont val="Tahoma"/>
        <family val="2"/>
      </rPr>
      <t xml:space="preserve"> aree a standard</t>
    </r>
  </si>
  <si>
    <r>
      <t xml:space="preserve">Convenzioni </t>
    </r>
    <r>
      <rPr>
        <sz val="10"/>
        <rFont val="Tahoma"/>
        <family val="2"/>
      </rPr>
      <t>urbanistiche i</t>
    </r>
    <r>
      <rPr>
        <sz val="10"/>
        <color indexed="8"/>
        <rFont val="Tahoma"/>
        <family val="2"/>
      </rPr>
      <t>n attuazione del piano urbanistico</t>
    </r>
  </si>
  <si>
    <r>
      <t xml:space="preserve">Provvedimenti in materia urbanistica comportanti </t>
    </r>
    <r>
      <rPr>
        <sz val="10"/>
        <rFont val="Tahoma"/>
        <family val="2"/>
      </rPr>
      <t>valutazioni discrezionali nell'ambito della pianificazione gene</t>
    </r>
    <r>
      <rPr>
        <sz val="10"/>
        <color indexed="8"/>
        <rFont val="Tahoma"/>
        <family val="2"/>
      </rPr>
      <t>rale o di regolamenti</t>
    </r>
  </si>
  <si>
    <r>
      <t>Varianti al piano u</t>
    </r>
    <r>
      <rPr>
        <sz val="10"/>
        <rFont val="Tahoma"/>
        <family val="2"/>
      </rPr>
      <t>rba</t>
    </r>
    <r>
      <rPr>
        <sz val="10"/>
        <color indexed="8"/>
        <rFont val="Tahoma"/>
        <family val="2"/>
      </rPr>
      <t>nistico e ai piani attuativi proposte da privati</t>
    </r>
  </si>
  <si>
    <r>
      <t xml:space="preserve">Conferimento </t>
    </r>
    <r>
      <rPr>
        <sz val="10"/>
        <rFont val="Tahoma"/>
        <family val="2"/>
      </rPr>
      <t>incarichi CTP (Consulente tecnico di parte)</t>
    </r>
  </si>
  <si>
    <r>
      <t>Confer</t>
    </r>
    <r>
      <rPr>
        <sz val="10"/>
        <rFont val="Tahoma"/>
        <family val="2"/>
      </rPr>
      <t>imento inc</t>
    </r>
    <r>
      <rPr>
        <sz val="10"/>
        <color indexed="8"/>
        <rFont val="Tahoma"/>
        <family val="2"/>
      </rPr>
      <t>arichi avvocati per difesa in giudizio</t>
    </r>
  </si>
  <si>
    <r>
      <t>Liquidazione</t>
    </r>
    <r>
      <rPr>
        <sz val="10"/>
        <rFont val="Tahoma"/>
        <family val="2"/>
      </rPr>
      <t xml:space="preserve"> parcell</t>
    </r>
    <r>
      <rPr>
        <sz val="10"/>
        <color indexed="8"/>
        <rFont val="Tahoma"/>
        <family val="2"/>
      </rPr>
      <t>e legali</t>
    </r>
  </si>
  <si>
    <r>
      <t>Definizione e approvazione transazioni, accordi bonari e arbitr</t>
    </r>
    <r>
      <rPr>
        <sz val="10"/>
        <rFont val="Tahoma"/>
        <family val="2"/>
      </rPr>
      <t>ati</t>
    </r>
  </si>
  <si>
    <r>
      <t>Ist</t>
    </r>
    <r>
      <rPr>
        <sz val="10"/>
        <rFont val="Tahoma"/>
        <family val="2"/>
      </rPr>
      <t>ruzione e attestazione del visto di regolarità contabile sugli atti di impegno sp</t>
    </r>
    <r>
      <rPr>
        <sz val="10"/>
        <color indexed="8"/>
        <rFont val="Tahoma"/>
        <family val="2"/>
      </rPr>
      <t>ese</t>
    </r>
  </si>
  <si>
    <r>
      <t>Accertame</t>
    </r>
    <r>
      <rPr>
        <sz val="10"/>
        <rFont val="Tahoma"/>
        <family val="2"/>
      </rPr>
      <t>nto residui atti</t>
    </r>
    <r>
      <rPr>
        <sz val="10"/>
        <color indexed="8"/>
        <rFont val="Tahoma"/>
        <family val="2"/>
      </rPr>
      <t>vi e passivi</t>
    </r>
  </si>
  <si>
    <r>
      <t>Locazioni per l'us</t>
    </r>
    <r>
      <rPr>
        <sz val="10"/>
        <rFont val="Tahoma"/>
        <family val="2"/>
      </rPr>
      <t>o di beni di privati ( passive)</t>
    </r>
  </si>
  <si>
    <t>AREA 9 - PROVVEDIMENTI RELATIVI ALLA PIANIFICAZIONE URBANISTICA</t>
  </si>
  <si>
    <t>Contrattazione collettiva decentrata</t>
  </si>
  <si>
    <t>Concessioni dell'uso di aree o di immobili di proprietà pubblica</t>
  </si>
  <si>
    <t>Controlli sull'abusivismo edilizio in materia ambientale e igiene pubblica e sul patrimonio comunale</t>
  </si>
  <si>
    <t>Controlli sulle attività commerciali e in materia tributaria</t>
  </si>
  <si>
    <t>Provvedimento unico in materia di impianti di telefonia mobile</t>
  </si>
  <si>
    <t>Area 3 - Provvedimenti ampliativi della sfera giuridica, privi di effetto economico diretto e immediato per il destinatario</t>
  </si>
  <si>
    <t>Procedimento di iscrizione anagrafica</t>
  </si>
  <si>
    <r>
      <t>Nomina commissi</t>
    </r>
    <r>
      <rPr>
        <sz val="10"/>
        <rFont val="Tahoma"/>
        <family val="2"/>
      </rPr>
      <t xml:space="preserve">one giudicatrice di gara </t>
    </r>
  </si>
  <si>
    <t xml:space="preserve">Area 2 - Contratti Pubblici </t>
  </si>
  <si>
    <t>Liquidazioni di somme per lavori pubblici e forniture di beni e servizi</t>
  </si>
  <si>
    <t>Iscrizione a ruolo di tributi, entrate patrimoniali e proventi da sanzioni amministrative</t>
  </si>
  <si>
    <t>Riscossione tributaria</t>
  </si>
  <si>
    <t>Autorizzazione, congedi e permessi ai dipendenti</t>
  </si>
  <si>
    <t>Collaudi e regolare esecuzione</t>
  </si>
  <si>
    <t>COMUNE DI BARI SARDO</t>
  </si>
  <si>
    <t>Affidamento di lavori di importo pari o superiore a € 40.000,00 e inferiore a € 1.000.000,00 (art.36 co.2 D. Lgs. 50/2016 e mediante procedura negoziata ai sensi dell'art. 63 del D. Lgs. 50/2016)</t>
  </si>
  <si>
    <t>Affidamento di lavori servizi e forniture aventi un'importo superiore a euro 40.000,00, mediante procedura aperta.</t>
  </si>
  <si>
    <t>Affidamento di servizi o forniture di importo pari o &gt; € 40.000 e inferiore alle soglie di cui all'art. 35 (art. 36 co. 2 D. Lgs. 50/2016) e mediante procedura negoziata ai sensi dell'art. 63 del D. Lgs. 50/2016</t>
  </si>
  <si>
    <t>Affidamento di lavori, forniture e servizi, per importi inferiori ai 40.000,00 €</t>
  </si>
  <si>
    <t>TABELLA VALUTAZIONE RISCHI - Allegato A) al PTPC 2021-2023</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</si>
</sst>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 &quot;;&quot;-&quot;#,##0&quot; &quot;"/>
    <numFmt numFmtId="165" formatCode="&quot; &quot;[$€-410]#,##0.00&quot; &quot;;&quot;-&quot;[$€-410]#,##0.00&quot; &quot;;&quot; &quot;[$€-410]&quot;-&quot;#&quot; &quot;"/>
    <numFmt numFmtId="166" formatCode="#,##0.00&quot; &quot;;#,##0.00&quot; &quot;;&quot;-&quot;#&quot; &quot;;&quot; &quot;@&quot; &quot;"/>
    <numFmt numFmtId="167" formatCode="#,##0&quot; &quot;;#,##0&quot; &quot;;&quot;- &quot;;&quot; &quot;@&quot; &quot;"/>
    <numFmt numFmtId="168" formatCode="#,##0.00&quot; &quot;;&quot;(&quot;#,##0.00&quot;)&quot;;&quot;-&quot;#&quot; &quot;;&quot; &quot;@&quot; &quot;"/>
  </numFmts>
  <fonts count="96">
    <font>
      <sz val="11"/>
      <color theme="1"/>
      <name val="Arial1"/>
      <family val="0"/>
    </font>
    <font>
      <sz val="11"/>
      <color indexed="8"/>
      <name val="Calibri"/>
      <family val="2"/>
    </font>
    <font>
      <sz val="10"/>
      <color indexed="8"/>
      <name val="Tahoma"/>
      <family val="2"/>
    </font>
    <font>
      <b/>
      <sz val="10"/>
      <color indexed="8"/>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0"/>
      <name val="Tahoma"/>
      <family val="2"/>
    </font>
    <font>
      <sz val="11"/>
      <color indexed="8"/>
      <name val="Arial1"/>
      <family val="0"/>
    </font>
    <font>
      <sz val="11"/>
      <color indexed="9"/>
      <name val="Calibri"/>
      <family val="2"/>
    </font>
    <font>
      <b/>
      <sz val="10"/>
      <color indexed="8"/>
      <name val="Arial1"/>
      <family val="0"/>
    </font>
    <font>
      <sz val="10"/>
      <color indexed="9"/>
      <name val="Arial1"/>
      <family val="0"/>
    </font>
    <font>
      <sz val="10"/>
      <color indexed="10"/>
      <name val="Arial1"/>
      <family val="0"/>
    </font>
    <font>
      <b/>
      <sz val="11"/>
      <color indexed="52"/>
      <name val="Calibri"/>
      <family val="2"/>
    </font>
    <font>
      <sz val="11"/>
      <color indexed="52"/>
      <name val="Calibri"/>
      <family val="2"/>
    </font>
    <font>
      <b/>
      <sz val="11"/>
      <color indexed="9"/>
      <name val="Calibri"/>
      <family val="2"/>
    </font>
    <font>
      <b/>
      <sz val="10"/>
      <color indexed="9"/>
      <name val="Arial1"/>
      <family val="0"/>
    </font>
    <font>
      <i/>
      <sz val="10"/>
      <color indexed="23"/>
      <name val="Arial1"/>
      <family val="0"/>
    </font>
    <font>
      <sz val="10"/>
      <color indexed="17"/>
      <name val="Arial1"/>
      <family val="0"/>
    </font>
    <font>
      <b/>
      <sz val="24"/>
      <color indexed="8"/>
      <name val="Arial1"/>
      <family val="0"/>
    </font>
    <font>
      <sz val="18"/>
      <color indexed="8"/>
      <name val="Arial1"/>
      <family val="0"/>
    </font>
    <font>
      <sz val="12"/>
      <color indexed="8"/>
      <name val="Arial1"/>
      <family val="0"/>
    </font>
    <font>
      <sz val="11"/>
      <color indexed="62"/>
      <name val="Calibri"/>
      <family val="2"/>
    </font>
    <font>
      <sz val="10"/>
      <color indexed="60"/>
      <name val="Arial1"/>
      <family val="0"/>
    </font>
    <font>
      <sz val="11"/>
      <color indexed="60"/>
      <name val="Calibri"/>
      <family val="2"/>
    </font>
    <font>
      <sz val="10"/>
      <color indexed="8"/>
      <name val="Arial"/>
      <family val="2"/>
    </font>
    <font>
      <sz val="10"/>
      <color indexed="63"/>
      <name val="Arial1"/>
      <family val="0"/>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1"/>
      <color indexed="8"/>
      <name val="Tahoma"/>
      <family val="2"/>
    </font>
    <font>
      <sz val="11"/>
      <color indexed="8"/>
      <name val="Tahoma"/>
      <family val="2"/>
    </font>
    <font>
      <sz val="9"/>
      <color indexed="8"/>
      <name val="Tahoma"/>
      <family val="2"/>
    </font>
    <font>
      <b/>
      <sz val="9"/>
      <color indexed="8"/>
      <name val="Tahoma"/>
      <family val="2"/>
    </font>
    <font>
      <sz val="8"/>
      <color indexed="8"/>
      <name val="Tahoma"/>
      <family val="2"/>
    </font>
    <font>
      <b/>
      <sz val="8"/>
      <color indexed="8"/>
      <name val="Tahoma"/>
      <family val="2"/>
    </font>
    <font>
      <b/>
      <sz val="12"/>
      <color indexed="10"/>
      <name val="Tahoma"/>
      <family val="2"/>
    </font>
    <font>
      <b/>
      <sz val="16"/>
      <color indexed="8"/>
      <name val="Tahoma"/>
      <family val="2"/>
    </font>
    <font>
      <sz val="16"/>
      <color indexed="8"/>
      <name val="Arial1"/>
      <family val="0"/>
    </font>
    <font>
      <sz val="11"/>
      <color theme="1"/>
      <name val="Calibri"/>
      <family val="2"/>
    </font>
    <font>
      <sz val="11"/>
      <color theme="0"/>
      <name val="Calibri"/>
      <family val="2"/>
    </font>
    <font>
      <b/>
      <sz val="10"/>
      <color rgb="FF000000"/>
      <name val="Arial1"/>
      <family val="0"/>
    </font>
    <font>
      <sz val="10"/>
      <color rgb="FFFFFFFF"/>
      <name val="Arial1"/>
      <family val="0"/>
    </font>
    <font>
      <sz val="10"/>
      <color rgb="FFCC0000"/>
      <name val="Arial1"/>
      <family val="0"/>
    </font>
    <font>
      <b/>
      <sz val="11"/>
      <color rgb="FFFA7D00"/>
      <name val="Calibri"/>
      <family val="2"/>
    </font>
    <font>
      <sz val="11"/>
      <color rgb="FFFA7D00"/>
      <name val="Calibri"/>
      <family val="2"/>
    </font>
    <font>
      <b/>
      <sz val="11"/>
      <color theme="0"/>
      <name val="Calibri"/>
      <family val="2"/>
    </font>
    <font>
      <b/>
      <sz val="10"/>
      <color rgb="FFFFFFFF"/>
      <name val="Arial1"/>
      <family val="0"/>
    </font>
    <font>
      <i/>
      <sz val="10"/>
      <color rgb="FF808080"/>
      <name val="Arial1"/>
      <family val="0"/>
    </font>
    <font>
      <sz val="10"/>
      <color rgb="FF006600"/>
      <name val="Arial1"/>
      <family val="0"/>
    </font>
    <font>
      <b/>
      <sz val="24"/>
      <color rgb="FF000000"/>
      <name val="Arial1"/>
      <family val="0"/>
    </font>
    <font>
      <sz val="18"/>
      <color rgb="FF000000"/>
      <name val="Arial1"/>
      <family val="0"/>
    </font>
    <font>
      <sz val="12"/>
      <color rgb="FF000000"/>
      <name val="Arial1"/>
      <family val="0"/>
    </font>
    <font>
      <sz val="11"/>
      <color rgb="FF3F3F76"/>
      <name val="Calibri"/>
      <family val="2"/>
    </font>
    <font>
      <sz val="10"/>
      <color rgb="FF996600"/>
      <name val="Arial1"/>
      <family val="0"/>
    </font>
    <font>
      <sz val="11"/>
      <color rgb="FF9C6500"/>
      <name val="Calibri"/>
      <family val="2"/>
    </font>
    <font>
      <sz val="11"/>
      <color rgb="FF000000"/>
      <name val="Calibri"/>
      <family val="2"/>
    </font>
    <font>
      <sz val="10"/>
      <color theme="1"/>
      <name val="Arial"/>
      <family val="2"/>
    </font>
    <font>
      <sz val="10"/>
      <color rgb="FF333333"/>
      <name val="Arial1"/>
      <family val="0"/>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Tahoma"/>
      <family val="2"/>
    </font>
    <font>
      <b/>
      <sz val="10"/>
      <color theme="1"/>
      <name val="Tahoma"/>
      <family val="2"/>
    </font>
    <font>
      <b/>
      <sz val="11"/>
      <color rgb="FF000000"/>
      <name val="Tahoma"/>
      <family val="2"/>
    </font>
    <font>
      <sz val="10"/>
      <color rgb="FF000000"/>
      <name val="Tahoma"/>
      <family val="2"/>
    </font>
    <font>
      <b/>
      <sz val="10"/>
      <color rgb="FF000000"/>
      <name val="Tahoma"/>
      <family val="2"/>
    </font>
    <font>
      <sz val="11"/>
      <color rgb="FF000000"/>
      <name val="Tahoma"/>
      <family val="2"/>
    </font>
    <font>
      <sz val="9"/>
      <color rgb="FF000000"/>
      <name val="Tahoma"/>
      <family val="2"/>
    </font>
    <font>
      <b/>
      <sz val="11"/>
      <color rgb="FF000000"/>
      <name val="Calibri"/>
      <family val="2"/>
    </font>
    <font>
      <b/>
      <sz val="9"/>
      <color rgb="FF000000"/>
      <name val="Tahoma"/>
      <family val="2"/>
    </font>
    <font>
      <sz val="8"/>
      <color theme="1"/>
      <name val="Tahoma"/>
      <family val="2"/>
    </font>
    <font>
      <b/>
      <sz val="11"/>
      <color theme="1"/>
      <name val="Tahoma"/>
      <family val="2"/>
    </font>
    <font>
      <b/>
      <sz val="16"/>
      <color theme="1"/>
      <name val="Tahoma"/>
      <family val="2"/>
    </font>
    <font>
      <b/>
      <sz val="8"/>
      <color theme="1"/>
      <name val="Tahoma"/>
      <family val="2"/>
    </font>
    <font>
      <sz val="16"/>
      <color theme="1"/>
      <name val="Arial1"/>
      <family val="0"/>
    </font>
    <font>
      <b/>
      <sz val="8"/>
      <color rgb="FF000000"/>
      <name val="Tahoma"/>
      <family val="2"/>
    </font>
    <font>
      <sz val="8"/>
      <color rgb="FF000000"/>
      <name val="Tahoma"/>
      <family val="2"/>
    </font>
    <font>
      <b/>
      <sz val="12"/>
      <color rgb="FFFF0000"/>
      <name val="Tahoma"/>
      <family val="2"/>
    </font>
    <font>
      <b/>
      <sz val="8"/>
      <color rgb="FFFF0000"/>
      <name val="Tahom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0000"/>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FF"/>
        <bgColor indexed="64"/>
      </patternFill>
    </fill>
    <fill>
      <patternFill patternType="solid">
        <fgColor rgb="FF0066CC"/>
        <bgColor indexed="64"/>
      </patternFill>
    </fill>
    <fill>
      <patternFill patternType="solid">
        <fgColor rgb="FF99CC00"/>
        <bgColor indexed="64"/>
      </patternFill>
    </fill>
    <fill>
      <patternFill patternType="solid">
        <fgColor rgb="FFFFFF00"/>
        <bgColor indexed="64"/>
      </patternFill>
    </fill>
    <fill>
      <patternFill patternType="solid">
        <fgColor rgb="FFFFCC00"/>
        <bgColor indexed="64"/>
      </patternFill>
    </fill>
    <fill>
      <patternFill patternType="solid">
        <fgColor rgb="FFFF0000"/>
        <bgColor indexed="64"/>
      </patternFill>
    </fill>
    <fill>
      <patternFill patternType="solid">
        <fgColor rgb="FFCCCCFF"/>
        <bgColor indexed="64"/>
      </patternFill>
    </fill>
    <fill>
      <patternFill patternType="solid">
        <fgColor rgb="FFFFFF99"/>
        <bgColor indexed="64"/>
      </patternFill>
    </fill>
    <fill>
      <patternFill patternType="solid">
        <fgColor rgb="FFFF99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style="thin">
        <color rgb="FF000000"/>
      </right>
      <top/>
      <bottom/>
    </border>
    <border>
      <left/>
      <right style="thin">
        <color rgb="FF000000"/>
      </right>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style="thin"/>
      <bottom style="thin"/>
    </border>
    <border>
      <left/>
      <right style="thin">
        <color rgb="FF000000"/>
      </right>
      <top/>
      <bottom style="thin">
        <color rgb="FF000000"/>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lignment/>
      <protection/>
    </xf>
    <xf numFmtId="0" fontId="51" fillId="20" borderId="0">
      <alignment/>
      <protection/>
    </xf>
    <xf numFmtId="0" fontId="51" fillId="21" borderId="0">
      <alignment/>
      <protection/>
    </xf>
    <xf numFmtId="0" fontId="50" fillId="22" borderId="0">
      <alignment/>
      <protection/>
    </xf>
    <xf numFmtId="0" fontId="52" fillId="23" borderId="0">
      <alignment/>
      <protection/>
    </xf>
    <xf numFmtId="0" fontId="53" fillId="24" borderId="1" applyNumberFormat="0" applyAlignment="0" applyProtection="0"/>
    <xf numFmtId="0" fontId="54" fillId="0" borderId="2" applyNumberFormat="0" applyFill="0" applyAlignment="0" applyProtection="0"/>
    <xf numFmtId="0" fontId="55" fillId="25" borderId="3" applyNumberFormat="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6" fillId="32" borderId="0">
      <alignment/>
      <protection/>
    </xf>
    <xf numFmtId="165" fontId="0" fillId="0" borderId="0">
      <alignment/>
      <protection/>
    </xf>
    <xf numFmtId="166" fontId="0" fillId="0" borderId="0">
      <alignment/>
      <protection/>
    </xf>
    <xf numFmtId="0" fontId="57" fillId="0" borderId="0">
      <alignment/>
      <protection/>
    </xf>
    <xf numFmtId="0" fontId="58" fillId="33" borderId="0">
      <alignment/>
      <protection/>
    </xf>
    <xf numFmtId="0" fontId="59" fillId="0" borderId="0">
      <alignment/>
      <protection/>
    </xf>
    <xf numFmtId="0" fontId="60" fillId="0" borderId="0">
      <alignment/>
      <protection/>
    </xf>
    <xf numFmtId="0" fontId="61" fillId="0" borderId="0">
      <alignment/>
      <protection/>
    </xf>
    <xf numFmtId="0" fontId="62" fillId="34"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lignment/>
      <protection/>
    </xf>
    <xf numFmtId="0" fontId="63" fillId="35" borderId="0">
      <alignment/>
      <protection/>
    </xf>
    <xf numFmtId="0" fontId="64" fillId="36" borderId="0" applyNumberFormat="0" applyBorder="0" applyAlignment="0" applyProtection="0"/>
    <xf numFmtId="0" fontId="65" fillId="0" borderId="0">
      <alignment/>
      <protection/>
    </xf>
    <xf numFmtId="0" fontId="66" fillId="0" borderId="0">
      <alignment/>
      <protection/>
    </xf>
    <xf numFmtId="0" fontId="66" fillId="0" borderId="0">
      <alignment/>
      <protection/>
    </xf>
    <xf numFmtId="0" fontId="0" fillId="37" borderId="4" applyNumberFormat="0" applyFont="0" applyAlignment="0" applyProtection="0"/>
    <xf numFmtId="0" fontId="67" fillId="35" borderId="5">
      <alignment/>
      <protection/>
    </xf>
    <xf numFmtId="0" fontId="68" fillId="24" borderId="6" applyNumberFormat="0" applyAlignment="0" applyProtection="0"/>
    <xf numFmtId="9" fontId="0" fillId="0" borderId="0" applyFont="0" applyFill="0" applyBorder="0" applyAlignment="0" applyProtection="0"/>
    <xf numFmtId="9" fontId="0" fillId="0" borderId="0">
      <alignment/>
      <protection/>
    </xf>
    <xf numFmtId="0" fontId="0" fillId="0"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0" fillId="0" borderId="0">
      <alignment/>
      <protection/>
    </xf>
    <xf numFmtId="0" fontId="71" fillId="0" borderId="0" applyNumberFormat="0" applyFill="0" applyBorder="0" applyAlignment="0" applyProtection="0"/>
    <xf numFmtId="0" fontId="72" fillId="0" borderId="7" applyNumberFormat="0" applyFill="0" applyAlignment="0" applyProtection="0"/>
    <xf numFmtId="0" fontId="73" fillId="0" borderId="8" applyNumberFormat="0" applyFill="0" applyAlignment="0" applyProtection="0"/>
    <xf numFmtId="0" fontId="74" fillId="0" borderId="9" applyNumberFormat="0" applyFill="0" applyAlignment="0" applyProtection="0"/>
    <xf numFmtId="0" fontId="74" fillId="0" borderId="0" applyNumberFormat="0" applyFill="0" applyBorder="0" applyAlignment="0" applyProtection="0"/>
    <xf numFmtId="0" fontId="75" fillId="0" borderId="10" applyNumberFormat="0" applyFill="0" applyAlignment="0" applyProtection="0"/>
    <xf numFmtId="0" fontId="76" fillId="38" borderId="0" applyNumberFormat="0" applyBorder="0" applyAlignment="0" applyProtection="0"/>
    <xf numFmtId="0" fontId="77" fillId="3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lignment/>
      <protection/>
    </xf>
    <xf numFmtId="0" fontId="52" fillId="0" borderId="0">
      <alignment/>
      <protection/>
    </xf>
  </cellStyleXfs>
  <cellXfs count="108">
    <xf numFmtId="0" fontId="0" fillId="0" borderId="0" xfId="0" applyAlignment="1">
      <alignment/>
    </xf>
    <xf numFmtId="0" fontId="78" fillId="0" borderId="0" xfId="0" applyFont="1" applyAlignment="1">
      <alignment/>
    </xf>
    <xf numFmtId="0" fontId="78" fillId="0" borderId="0" xfId="0" applyFont="1" applyAlignment="1">
      <alignment wrapText="1"/>
    </xf>
    <xf numFmtId="0" fontId="79" fillId="40" borderId="0" xfId="0" applyFont="1" applyFill="1" applyAlignment="1">
      <alignment vertical="center" wrapText="1"/>
    </xf>
    <xf numFmtId="0" fontId="78" fillId="40" borderId="0" xfId="0" applyFont="1" applyFill="1" applyAlignment="1">
      <alignment/>
    </xf>
    <xf numFmtId="0" fontId="79" fillId="40" borderId="0" xfId="0" applyFont="1" applyFill="1" applyAlignment="1">
      <alignment/>
    </xf>
    <xf numFmtId="0" fontId="80" fillId="41" borderId="11" xfId="0" applyFont="1" applyFill="1" applyBorder="1" applyAlignment="1">
      <alignment horizontal="center"/>
    </xf>
    <xf numFmtId="0" fontId="80" fillId="41" borderId="12" xfId="0" applyFont="1" applyFill="1" applyBorder="1" applyAlignment="1">
      <alignment horizontal="center"/>
    </xf>
    <xf numFmtId="0" fontId="81" fillId="42" borderId="13" xfId="0" applyFont="1" applyFill="1" applyBorder="1" applyAlignment="1">
      <alignment horizontal="center" vertical="center" wrapText="1"/>
    </xf>
    <xf numFmtId="0" fontId="81" fillId="0" borderId="13" xfId="0" applyFont="1" applyBorder="1" applyAlignment="1">
      <alignment horizontal="left" vertical="center" wrapText="1"/>
    </xf>
    <xf numFmtId="0" fontId="81" fillId="43" borderId="13" xfId="0" applyFont="1" applyFill="1" applyBorder="1" applyAlignment="1">
      <alignment horizontal="center" vertical="center" wrapText="1"/>
    </xf>
    <xf numFmtId="0" fontId="81" fillId="44" borderId="13" xfId="0" applyFont="1" applyFill="1" applyBorder="1" applyAlignment="1">
      <alignment horizontal="center" vertical="center" wrapText="1"/>
    </xf>
    <xf numFmtId="0" fontId="81" fillId="45" borderId="13" xfId="0" applyFont="1" applyFill="1" applyBorder="1" applyAlignment="1">
      <alignment horizontal="center" vertical="center" wrapText="1"/>
    </xf>
    <xf numFmtId="0" fontId="79" fillId="0" borderId="0" xfId="0" applyFont="1" applyAlignment="1">
      <alignment vertical="center" wrapText="1"/>
    </xf>
    <xf numFmtId="0" fontId="79" fillId="0" borderId="0" xfId="0" applyFont="1" applyAlignment="1">
      <alignment/>
    </xf>
    <xf numFmtId="0" fontId="82" fillId="0" borderId="14" xfId="61" applyFont="1" applyFill="1" applyBorder="1" applyAlignment="1">
      <alignment horizontal="center" vertical="center" wrapText="1"/>
      <protection/>
    </xf>
    <xf numFmtId="0" fontId="82" fillId="0" borderId="0" xfId="61" applyFont="1" applyFill="1" applyBorder="1" applyAlignment="1">
      <alignment horizontal="center" vertical="center"/>
      <protection/>
    </xf>
    <xf numFmtId="0" fontId="83" fillId="0" borderId="0" xfId="61" applyFont="1" applyAlignment="1">
      <alignment vertical="center"/>
      <protection/>
    </xf>
    <xf numFmtId="0" fontId="82" fillId="0" borderId="15" xfId="61" applyFont="1" applyFill="1" applyBorder="1" applyAlignment="1">
      <alignment horizontal="center" vertical="center"/>
      <protection/>
    </xf>
    <xf numFmtId="0" fontId="80" fillId="0" borderId="0" xfId="61" applyFont="1" applyFill="1" applyBorder="1" applyAlignment="1">
      <alignment horizontal="center" vertical="center"/>
      <protection/>
    </xf>
    <xf numFmtId="0" fontId="84" fillId="0" borderId="14" xfId="61" applyFont="1" applyBorder="1" applyAlignment="1">
      <alignment horizontal="center" vertical="center"/>
      <protection/>
    </xf>
    <xf numFmtId="0" fontId="80" fillId="0" borderId="13" xfId="61" applyFont="1" applyBorder="1" applyAlignment="1">
      <alignment horizontal="center" vertical="center"/>
      <protection/>
    </xf>
    <xf numFmtId="0" fontId="83" fillId="0" borderId="0" xfId="61" applyFont="1" applyFill="1" applyAlignment="1">
      <alignment vertical="center"/>
      <protection/>
    </xf>
    <xf numFmtId="0" fontId="84" fillId="0" borderId="16" xfId="61" applyFont="1" applyBorder="1" applyAlignment="1">
      <alignment horizontal="center" vertical="center"/>
      <protection/>
    </xf>
    <xf numFmtId="0" fontId="84" fillId="0" borderId="15" xfId="61" applyFont="1" applyBorder="1" applyAlignment="1">
      <alignment horizontal="center" vertical="center"/>
      <protection/>
    </xf>
    <xf numFmtId="0" fontId="82" fillId="46" borderId="17" xfId="61" applyFont="1" applyFill="1" applyBorder="1" applyAlignment="1">
      <alignment horizontal="center" vertical="center"/>
      <protection/>
    </xf>
    <xf numFmtId="0" fontId="81" fillId="0" borderId="16" xfId="61" applyFont="1" applyBorder="1" applyAlignment="1">
      <alignment horizontal="left" vertical="center" wrapText="1"/>
      <protection/>
    </xf>
    <xf numFmtId="0" fontId="81" fillId="0" borderId="0" xfId="61" applyFont="1" applyBorder="1" applyAlignment="1">
      <alignment horizontal="left" vertical="center" wrapText="1"/>
      <protection/>
    </xf>
    <xf numFmtId="0" fontId="81" fillId="0" borderId="18" xfId="61" applyFont="1" applyBorder="1" applyAlignment="1">
      <alignment horizontal="left" vertical="center" wrapText="1"/>
      <protection/>
    </xf>
    <xf numFmtId="0" fontId="81" fillId="0" borderId="17" xfId="61" applyFont="1" applyBorder="1" applyAlignment="1">
      <alignment horizontal="left" vertical="center"/>
      <protection/>
    </xf>
    <xf numFmtId="0" fontId="84" fillId="0" borderId="17" xfId="61" applyFont="1" applyBorder="1" applyAlignment="1">
      <alignment horizontal="center" vertical="center"/>
      <protection/>
    </xf>
    <xf numFmtId="0" fontId="80" fillId="46" borderId="18" xfId="61" applyFont="1" applyFill="1" applyBorder="1" applyAlignment="1">
      <alignment horizontal="center" vertical="center"/>
      <protection/>
    </xf>
    <xf numFmtId="0" fontId="80" fillId="46" borderId="17" xfId="61" applyFont="1" applyFill="1" applyBorder="1" applyAlignment="1">
      <alignment horizontal="center" vertical="center"/>
      <protection/>
    </xf>
    <xf numFmtId="0" fontId="82" fillId="46" borderId="17" xfId="61" applyFont="1" applyFill="1" applyBorder="1" applyAlignment="1">
      <alignment horizontal="center" vertical="center" wrapText="1"/>
      <protection/>
    </xf>
    <xf numFmtId="0" fontId="83" fillId="0" borderId="16" xfId="61" applyFont="1" applyBorder="1" applyAlignment="1">
      <alignment horizontal="left" vertical="center" wrapText="1"/>
      <protection/>
    </xf>
    <xf numFmtId="0" fontId="83" fillId="0" borderId="0" xfId="61" applyFont="1" applyBorder="1" applyAlignment="1">
      <alignment horizontal="left" vertical="center" wrapText="1"/>
      <protection/>
    </xf>
    <xf numFmtId="0" fontId="83" fillId="0" borderId="18" xfId="61" applyFont="1" applyBorder="1" applyAlignment="1">
      <alignment horizontal="left" vertical="center" wrapText="1"/>
      <protection/>
    </xf>
    <xf numFmtId="0" fontId="82" fillId="46" borderId="16" xfId="61" applyFont="1" applyFill="1" applyBorder="1" applyAlignment="1">
      <alignment horizontal="center" vertical="center" wrapText="1"/>
      <protection/>
    </xf>
    <xf numFmtId="0" fontId="81" fillId="0" borderId="0" xfId="61" applyFont="1" applyBorder="1" applyAlignment="1">
      <alignment horizontal="left" vertical="center"/>
      <protection/>
    </xf>
    <xf numFmtId="0" fontId="84" fillId="0" borderId="0" xfId="61" applyFont="1" applyBorder="1" applyAlignment="1">
      <alignment horizontal="center" vertical="center"/>
      <protection/>
    </xf>
    <xf numFmtId="0" fontId="85" fillId="46" borderId="17" xfId="61" applyFont="1" applyFill="1" applyBorder="1" applyAlignment="1">
      <alignment horizontal="center" vertical="center"/>
      <protection/>
    </xf>
    <xf numFmtId="0" fontId="83" fillId="0" borderId="16" xfId="61" applyFont="1" applyBorder="1" applyAlignment="1">
      <alignment vertical="center"/>
      <protection/>
    </xf>
    <xf numFmtId="0" fontId="83" fillId="0" borderId="0" xfId="61" applyFont="1" applyBorder="1" applyAlignment="1">
      <alignment horizontal="left" vertical="center"/>
      <protection/>
    </xf>
    <xf numFmtId="0" fontId="86" fillId="46" borderId="11" xfId="61" applyFont="1" applyFill="1" applyBorder="1" applyAlignment="1">
      <alignment horizontal="center" vertical="center"/>
      <protection/>
    </xf>
    <xf numFmtId="0" fontId="85" fillId="46" borderId="13" xfId="61" applyFont="1" applyFill="1" applyBorder="1" applyAlignment="1">
      <alignment horizontal="center" vertical="center"/>
      <protection/>
    </xf>
    <xf numFmtId="0" fontId="80" fillId="0" borderId="18" xfId="61" applyFont="1" applyBorder="1" applyAlignment="1">
      <alignment horizontal="center" vertical="center"/>
      <protection/>
    </xf>
    <xf numFmtId="0" fontId="84" fillId="46" borderId="19" xfId="61" applyFont="1" applyFill="1" applyBorder="1" applyAlignment="1">
      <alignment horizontal="center" vertical="center"/>
      <protection/>
    </xf>
    <xf numFmtId="0" fontId="80" fillId="46" borderId="20" xfId="61" applyFont="1" applyFill="1" applyBorder="1" applyAlignment="1">
      <alignment horizontal="center" vertical="center"/>
      <protection/>
    </xf>
    <xf numFmtId="0" fontId="84" fillId="0" borderId="21" xfId="61" applyFont="1" applyBorder="1" applyAlignment="1">
      <alignment horizontal="center" vertical="center"/>
      <protection/>
    </xf>
    <xf numFmtId="0" fontId="84" fillId="0" borderId="22" xfId="61" applyFont="1" applyBorder="1" applyAlignment="1">
      <alignment horizontal="center" vertical="center"/>
      <protection/>
    </xf>
    <xf numFmtId="0" fontId="80" fillId="0" borderId="22" xfId="61" applyFont="1" applyBorder="1" applyAlignment="1">
      <alignment horizontal="center" vertical="center"/>
      <protection/>
    </xf>
    <xf numFmtId="0" fontId="83" fillId="0" borderId="0" xfId="61" applyFont="1" applyFill="1" applyBorder="1" applyAlignment="1">
      <alignment vertical="center"/>
      <protection/>
    </xf>
    <xf numFmtId="0" fontId="82" fillId="47" borderId="16" xfId="61" applyFont="1" applyFill="1" applyBorder="1" applyAlignment="1">
      <alignment horizontal="center" vertical="center" wrapText="1"/>
      <protection/>
    </xf>
    <xf numFmtId="0" fontId="81" fillId="0" borderId="0" xfId="61" applyFont="1" applyBorder="1" applyAlignment="1">
      <alignment horizontal="center" vertical="center" wrapText="1"/>
      <protection/>
    </xf>
    <xf numFmtId="0" fontId="83" fillId="0" borderId="0" xfId="61" applyFont="1" applyBorder="1" applyAlignment="1">
      <alignment horizontal="center" vertical="center"/>
      <protection/>
    </xf>
    <xf numFmtId="0" fontId="83" fillId="0" borderId="0" xfId="61" applyFont="1" applyBorder="1" applyAlignment="1">
      <alignment vertical="center"/>
      <protection/>
    </xf>
    <xf numFmtId="0" fontId="80" fillId="46" borderId="12" xfId="61" applyFont="1" applyFill="1" applyBorder="1" applyAlignment="1">
      <alignment horizontal="center" vertical="center"/>
      <protection/>
    </xf>
    <xf numFmtId="10" fontId="83" fillId="0" borderId="0" xfId="68" applyNumberFormat="1" applyFont="1" applyFill="1" applyBorder="1" applyAlignment="1" applyProtection="1">
      <alignment vertical="center"/>
      <protection/>
    </xf>
    <xf numFmtId="0" fontId="84" fillId="0" borderId="0" xfId="61" applyFont="1" applyAlignment="1">
      <alignment horizontal="center" vertical="center"/>
      <protection/>
    </xf>
    <xf numFmtId="0" fontId="80" fillId="0" borderId="0" xfId="61" applyFont="1" applyAlignment="1">
      <alignment horizontal="center" vertical="center"/>
      <protection/>
    </xf>
    <xf numFmtId="0" fontId="81" fillId="0" borderId="23" xfId="0" applyFont="1" applyFill="1" applyBorder="1" applyAlignment="1">
      <alignment vertical="center" wrapText="1"/>
    </xf>
    <xf numFmtId="0" fontId="78" fillId="0" borderId="23" xfId="0" applyFont="1" applyBorder="1" applyAlignment="1">
      <alignment vertical="center" wrapText="1"/>
    </xf>
    <xf numFmtId="0" fontId="79" fillId="0" borderId="23" xfId="0" applyFont="1" applyBorder="1" applyAlignment="1">
      <alignment vertical="center" wrapText="1"/>
    </xf>
    <xf numFmtId="0" fontId="79" fillId="0" borderId="23" xfId="0" applyFont="1" applyBorder="1" applyAlignment="1">
      <alignment horizontal="center" vertical="center" wrapText="1"/>
    </xf>
    <xf numFmtId="0" fontId="87" fillId="44" borderId="23" xfId="0" applyFont="1" applyFill="1" applyBorder="1" applyAlignment="1">
      <alignment textRotation="90" wrapText="1"/>
    </xf>
    <xf numFmtId="0" fontId="87" fillId="48" borderId="23" xfId="0" applyFont="1" applyFill="1" applyBorder="1" applyAlignment="1">
      <alignment textRotation="90" wrapText="1"/>
    </xf>
    <xf numFmtId="0" fontId="78" fillId="44" borderId="23" xfId="0" applyFont="1" applyFill="1" applyBorder="1" applyAlignment="1">
      <alignment horizontal="center" vertical="center"/>
    </xf>
    <xf numFmtId="0" fontId="78" fillId="44" borderId="23" xfId="0" applyFont="1" applyFill="1" applyBorder="1" applyAlignment="1">
      <alignment horizontal="center" vertical="center" wrapText="1"/>
    </xf>
    <xf numFmtId="0" fontId="78" fillId="48" borderId="23" xfId="0" applyFont="1" applyFill="1" applyBorder="1" applyAlignment="1">
      <alignment horizontal="center" vertical="center" wrapText="1"/>
    </xf>
    <xf numFmtId="0" fontId="79" fillId="46" borderId="23" xfId="0" applyFont="1" applyFill="1" applyBorder="1" applyAlignment="1">
      <alignment horizontal="center" vertical="center" wrapText="1"/>
    </xf>
    <xf numFmtId="0" fontId="78" fillId="0" borderId="23" xfId="0" applyFont="1" applyBorder="1" applyAlignment="1">
      <alignment/>
    </xf>
    <xf numFmtId="2" fontId="78" fillId="44" borderId="23" xfId="0" applyNumberFormat="1" applyFont="1" applyFill="1" applyBorder="1" applyAlignment="1">
      <alignment/>
    </xf>
    <xf numFmtId="2" fontId="78" fillId="48" borderId="23" xfId="0" applyNumberFormat="1" applyFont="1" applyFill="1" applyBorder="1" applyAlignment="1">
      <alignment/>
    </xf>
    <xf numFmtId="164" fontId="88" fillId="46" borderId="23" xfId="49" applyNumberFormat="1" applyFont="1" applyFill="1" applyBorder="1" applyAlignment="1" applyProtection="1">
      <alignment horizontal="center"/>
      <protection/>
    </xf>
    <xf numFmtId="0" fontId="78" fillId="0" borderId="23" xfId="0" applyFont="1" applyBorder="1" applyAlignment="1">
      <alignment horizontal="left" vertical="center" wrapText="1"/>
    </xf>
    <xf numFmtId="0" fontId="78" fillId="0" borderId="23" xfId="62" applyFont="1" applyFill="1" applyBorder="1" applyAlignment="1">
      <alignment vertical="center" wrapText="1"/>
      <protection/>
    </xf>
    <xf numFmtId="0" fontId="78" fillId="0" borderId="23" xfId="0" applyFont="1" applyFill="1" applyBorder="1" applyAlignment="1">
      <alignment vertical="center" wrapText="1"/>
    </xf>
    <xf numFmtId="0" fontId="9" fillId="0" borderId="23" xfId="0" applyFont="1" applyBorder="1" applyAlignment="1">
      <alignment vertical="center" wrapText="1"/>
    </xf>
    <xf numFmtId="0" fontId="79" fillId="48" borderId="23" xfId="0" applyFont="1" applyFill="1" applyBorder="1" applyAlignment="1">
      <alignment horizontal="center" vertical="center" wrapText="1"/>
    </xf>
    <xf numFmtId="0" fontId="89" fillId="0" borderId="23" xfId="0" applyFont="1" applyBorder="1" applyAlignment="1">
      <alignment vertical="center" wrapText="1"/>
    </xf>
    <xf numFmtId="0" fontId="79" fillId="0" borderId="23" xfId="0" applyFont="1" applyFill="1" applyBorder="1" applyAlignment="1">
      <alignment horizontal="center" vertical="top" wrapText="1"/>
    </xf>
    <xf numFmtId="0" fontId="90" fillId="48" borderId="23" xfId="0" applyFont="1" applyFill="1" applyBorder="1" applyAlignment="1">
      <alignment horizontal="center" vertical="center" wrapText="1"/>
    </xf>
    <xf numFmtId="0" fontId="90" fillId="46" borderId="23" xfId="0" applyFont="1" applyFill="1" applyBorder="1" applyAlignment="1">
      <alignment vertical="center" textRotation="90" wrapText="1"/>
    </xf>
    <xf numFmtId="0" fontId="0" fillId="0" borderId="23" xfId="0" applyFill="1" applyBorder="1" applyAlignment="1">
      <alignment/>
    </xf>
    <xf numFmtId="0" fontId="79" fillId="44" borderId="23" xfId="0" applyFont="1" applyFill="1" applyBorder="1" applyAlignment="1">
      <alignment horizontal="center" vertical="center" wrapText="1"/>
    </xf>
    <xf numFmtId="0" fontId="90" fillId="44" borderId="23" xfId="0" applyFont="1" applyFill="1" applyBorder="1" applyAlignment="1">
      <alignment horizontal="center" vertical="center" wrapText="1"/>
    </xf>
    <xf numFmtId="0" fontId="79" fillId="48" borderId="23" xfId="0" applyFont="1" applyFill="1" applyBorder="1" applyAlignment="1">
      <alignment horizontal="center" vertical="center" wrapText="1"/>
    </xf>
    <xf numFmtId="0" fontId="89" fillId="0" borderId="23" xfId="0" applyFont="1" applyBorder="1" applyAlignment="1">
      <alignment horizontal="center" vertical="center"/>
    </xf>
    <xf numFmtId="0" fontId="91" fillId="0" borderId="23" xfId="0" applyFont="1" applyBorder="1" applyAlignment="1">
      <alignment horizontal="center"/>
    </xf>
    <xf numFmtId="0" fontId="79" fillId="0" borderId="23" xfId="0" applyFont="1" applyBorder="1" applyAlignment="1">
      <alignment horizontal="center" vertical="top" wrapText="1"/>
    </xf>
    <xf numFmtId="0" fontId="82" fillId="0" borderId="20" xfId="61" applyFont="1" applyFill="1" applyBorder="1" applyAlignment="1">
      <alignment horizontal="left" vertical="center"/>
      <protection/>
    </xf>
    <xf numFmtId="0" fontId="92" fillId="46" borderId="21" xfId="61" applyFont="1" applyFill="1" applyBorder="1" applyAlignment="1">
      <alignment horizontal="center" vertical="center" wrapText="1"/>
      <protection/>
    </xf>
    <xf numFmtId="0" fontId="82" fillId="0" borderId="24" xfId="61" applyFont="1" applyFill="1" applyBorder="1" applyAlignment="1">
      <alignment horizontal="left" vertical="center"/>
      <protection/>
    </xf>
    <xf numFmtId="0" fontId="82" fillId="46" borderId="14" xfId="61" applyFont="1" applyFill="1" applyBorder="1" applyAlignment="1">
      <alignment horizontal="center" vertical="center"/>
      <protection/>
    </xf>
    <xf numFmtId="0" fontId="82" fillId="46" borderId="13" xfId="61" applyFont="1" applyFill="1" applyBorder="1" applyAlignment="1">
      <alignment horizontal="center" vertical="center"/>
      <protection/>
    </xf>
    <xf numFmtId="0" fontId="82" fillId="0" borderId="13" xfId="61" applyFont="1" applyFill="1" applyBorder="1" applyAlignment="1">
      <alignment horizontal="left" vertical="center" wrapText="1"/>
      <protection/>
    </xf>
    <xf numFmtId="0" fontId="82" fillId="0" borderId="13" xfId="61" applyFont="1" applyFill="1" applyBorder="1" applyAlignment="1">
      <alignment horizontal="left" vertical="center"/>
      <protection/>
    </xf>
    <xf numFmtId="0" fontId="81" fillId="0" borderId="13" xfId="61" applyFont="1" applyFill="1" applyBorder="1" applyAlignment="1">
      <alignment horizontal="left" vertical="center"/>
      <protection/>
    </xf>
    <xf numFmtId="0" fontId="82" fillId="46" borderId="13" xfId="61" applyFont="1" applyFill="1" applyBorder="1" applyAlignment="1">
      <alignment horizontal="center" vertical="center" wrapText="1"/>
      <protection/>
    </xf>
    <xf numFmtId="0" fontId="81" fillId="0" borderId="13" xfId="61" applyFont="1" applyFill="1" applyBorder="1" applyAlignment="1">
      <alignment horizontal="left" vertical="center" wrapText="1"/>
      <protection/>
    </xf>
    <xf numFmtId="0" fontId="81" fillId="0" borderId="11" xfId="61" applyFont="1" applyFill="1" applyBorder="1" applyAlignment="1">
      <alignment horizontal="left" vertical="center"/>
      <protection/>
    </xf>
    <xf numFmtId="0" fontId="82" fillId="0" borderId="11" xfId="61" applyFont="1" applyFill="1" applyBorder="1" applyAlignment="1">
      <alignment horizontal="left" vertical="center"/>
      <protection/>
    </xf>
    <xf numFmtId="0" fontId="82" fillId="46" borderId="21" xfId="61" applyFont="1" applyFill="1" applyBorder="1" applyAlignment="1">
      <alignment horizontal="center" vertical="center"/>
      <protection/>
    </xf>
    <xf numFmtId="0" fontId="81" fillId="0" borderId="11" xfId="61" applyFont="1" applyFill="1" applyBorder="1" applyAlignment="1">
      <alignment horizontal="left" vertical="center" wrapText="1"/>
      <protection/>
    </xf>
    <xf numFmtId="0" fontId="93" fillId="0" borderId="22" xfId="61" applyFont="1" applyFill="1" applyBorder="1" applyAlignment="1">
      <alignment horizontal="left" vertical="center" wrapText="1"/>
      <protection/>
    </xf>
    <xf numFmtId="0" fontId="80" fillId="46" borderId="11" xfId="61" applyFont="1" applyFill="1" applyBorder="1" applyAlignment="1">
      <alignment horizontal="left" vertical="center"/>
      <protection/>
    </xf>
    <xf numFmtId="1" fontId="94" fillId="46" borderId="12" xfId="68" applyNumberFormat="1" applyFont="1" applyFill="1" applyBorder="1" applyAlignment="1" applyProtection="1">
      <alignment horizontal="center" vertical="center"/>
      <protection/>
    </xf>
    <xf numFmtId="0" fontId="95" fillId="0" borderId="13" xfId="61" applyFont="1" applyFill="1" applyBorder="1" applyAlignment="1">
      <alignment horizontal="left" vertical="center" wrapText="1"/>
      <protection/>
    </xf>
  </cellXfs>
  <cellStyles count="7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Error" xfId="47"/>
    <cellStyle name="Euro" xfId="48"/>
    <cellStyle name="Excel_BuiltIn_Comma" xfId="49"/>
    <cellStyle name="Footnote" xfId="50"/>
    <cellStyle name="Good" xfId="51"/>
    <cellStyle name="Heading (user)" xfId="52"/>
    <cellStyle name="Heading 1" xfId="53"/>
    <cellStyle name="Heading 2" xfId="54"/>
    <cellStyle name="Input" xfId="55"/>
    <cellStyle name="Comma" xfId="56"/>
    <cellStyle name="Comma [0]" xfId="57"/>
    <cellStyle name="Migliaia [0] 2" xfId="58"/>
    <cellStyle name="Neutral" xfId="59"/>
    <cellStyle name="Neutrale" xfId="60"/>
    <cellStyle name="Normale 2" xfId="61"/>
    <cellStyle name="Normale 3" xfId="62"/>
    <cellStyle name="Normale 4" xfId="63"/>
    <cellStyle name="Nota" xfId="64"/>
    <cellStyle name="Note" xfId="65"/>
    <cellStyle name="Output" xfId="66"/>
    <cellStyle name="Percent" xfId="67"/>
    <cellStyle name="Percentuale 2" xfId="68"/>
    <cellStyle name="Status" xfId="69"/>
    <cellStyle name="Testo avviso" xfId="70"/>
    <cellStyle name="Testo descrittivo" xfId="71"/>
    <cellStyle name="Text" xfId="72"/>
    <cellStyle name="Titolo" xfId="73"/>
    <cellStyle name="Titolo 1" xfId="74"/>
    <cellStyle name="Titolo 2" xfId="75"/>
    <cellStyle name="Titolo 3" xfId="76"/>
    <cellStyle name="Titolo 4" xfId="77"/>
    <cellStyle name="Totale" xfId="78"/>
    <cellStyle name="Valore non valido" xfId="79"/>
    <cellStyle name="Valore valido" xfId="80"/>
    <cellStyle name="Currency" xfId="81"/>
    <cellStyle name="Currency [0]" xfId="82"/>
    <cellStyle name="Währung" xfId="83"/>
    <cellStyle name="Warning"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0"/>
  <sheetViews>
    <sheetView tabSelected="1" zoomScalePageLayoutView="0" workbookViewId="0" topLeftCell="A1">
      <selection activeCell="B1" sqref="B1:O1"/>
    </sheetView>
  </sheetViews>
  <sheetFormatPr defaultColWidth="8.5" defaultRowHeight="14.25"/>
  <cols>
    <col min="1" max="2" width="36.5" style="13" customWidth="1"/>
    <col min="3" max="8" width="5.8984375" style="1" customWidth="1"/>
    <col min="9" max="9" width="8.5" style="1" bestFit="1" customWidth="1"/>
    <col min="10" max="10" width="7.19921875" style="1" customWidth="1"/>
    <col min="11" max="11" width="7.59765625" style="1" customWidth="1"/>
    <col min="12" max="12" width="7.19921875" style="1" customWidth="1"/>
    <col min="13" max="13" width="7.59765625" style="1" customWidth="1"/>
    <col min="14" max="14" width="8.5" style="1" customWidth="1"/>
    <col min="15" max="15" width="8.5" style="14" customWidth="1"/>
    <col min="16" max="16384" width="8.5" style="1" customWidth="1"/>
  </cols>
  <sheetData>
    <row r="1" spans="1:15" ht="25.5" customHeight="1">
      <c r="A1" s="79" t="s">
        <v>221</v>
      </c>
      <c r="B1" s="87" t="s">
        <v>226</v>
      </c>
      <c r="C1" s="88"/>
      <c r="D1" s="88"/>
      <c r="E1" s="88"/>
      <c r="F1" s="88"/>
      <c r="G1" s="88"/>
      <c r="H1" s="88"/>
      <c r="I1" s="88"/>
      <c r="J1" s="88"/>
      <c r="K1" s="88"/>
      <c r="L1" s="88"/>
      <c r="M1" s="88"/>
      <c r="N1" s="88"/>
      <c r="O1" s="88"/>
    </row>
    <row r="2" spans="1:15" ht="32.25" customHeight="1">
      <c r="A2" s="83"/>
      <c r="B2" s="83"/>
      <c r="C2" s="84" t="s">
        <v>0</v>
      </c>
      <c r="D2" s="84"/>
      <c r="E2" s="84"/>
      <c r="F2" s="84"/>
      <c r="G2" s="84"/>
      <c r="H2" s="84"/>
      <c r="I2" s="85" t="s">
        <v>1</v>
      </c>
      <c r="J2" s="86" t="s">
        <v>2</v>
      </c>
      <c r="K2" s="86"/>
      <c r="L2" s="86"/>
      <c r="M2" s="86"/>
      <c r="N2" s="81" t="s">
        <v>3</v>
      </c>
      <c r="O2" s="82" t="s">
        <v>4</v>
      </c>
    </row>
    <row r="3" spans="1:15" s="2" customFormat="1" ht="75" customHeight="1">
      <c r="A3" s="83"/>
      <c r="B3" s="83"/>
      <c r="C3" s="64" t="s">
        <v>5</v>
      </c>
      <c r="D3" s="64" t="s">
        <v>6</v>
      </c>
      <c r="E3" s="64" t="s">
        <v>7</v>
      </c>
      <c r="F3" s="64" t="s">
        <v>8</v>
      </c>
      <c r="G3" s="64" t="s">
        <v>9</v>
      </c>
      <c r="H3" s="64" t="s">
        <v>10</v>
      </c>
      <c r="I3" s="85"/>
      <c r="J3" s="65" t="s">
        <v>11</v>
      </c>
      <c r="K3" s="65" t="s">
        <v>12</v>
      </c>
      <c r="L3" s="65" t="s">
        <v>13</v>
      </c>
      <c r="M3" s="65" t="s">
        <v>14</v>
      </c>
      <c r="N3" s="81"/>
      <c r="O3" s="82"/>
    </row>
    <row r="4" spans="1:15" ht="40.5" customHeight="1">
      <c r="A4" s="63" t="s">
        <v>15</v>
      </c>
      <c r="B4" s="63" t="s">
        <v>16</v>
      </c>
      <c r="C4" s="66" t="s">
        <v>17</v>
      </c>
      <c r="D4" s="66" t="s">
        <v>18</v>
      </c>
      <c r="E4" s="67" t="s">
        <v>19</v>
      </c>
      <c r="F4" s="67" t="s">
        <v>20</v>
      </c>
      <c r="G4" s="67" t="s">
        <v>21</v>
      </c>
      <c r="H4" s="67" t="s">
        <v>22</v>
      </c>
      <c r="I4" s="67" t="s">
        <v>23</v>
      </c>
      <c r="J4" s="68" t="s">
        <v>24</v>
      </c>
      <c r="K4" s="68" t="s">
        <v>25</v>
      </c>
      <c r="L4" s="68" t="s">
        <v>26</v>
      </c>
      <c r="M4" s="68" t="s">
        <v>27</v>
      </c>
      <c r="N4" s="78" t="s">
        <v>28</v>
      </c>
      <c r="O4" s="69" t="s">
        <v>29</v>
      </c>
    </row>
    <row r="5" spans="1:15" ht="37.5" customHeight="1">
      <c r="A5" s="80" t="s">
        <v>30</v>
      </c>
      <c r="B5" s="61" t="s">
        <v>31</v>
      </c>
      <c r="C5" s="70">
        <v>5</v>
      </c>
      <c r="D5" s="70">
        <v>5</v>
      </c>
      <c r="E5" s="70">
        <v>1</v>
      </c>
      <c r="F5" s="70">
        <v>5</v>
      </c>
      <c r="G5" s="70">
        <v>1</v>
      </c>
      <c r="H5" s="70">
        <v>3</v>
      </c>
      <c r="I5" s="71">
        <f aca="true" t="shared" si="0" ref="I5:I18">(C5+D5+E5+F5+G5+H5)/6</f>
        <v>3.3333333333333335</v>
      </c>
      <c r="J5" s="70">
        <v>1</v>
      </c>
      <c r="K5" s="70">
        <v>1</v>
      </c>
      <c r="L5" s="70">
        <v>1</v>
      </c>
      <c r="M5" s="70">
        <v>5</v>
      </c>
      <c r="N5" s="72">
        <f aca="true" t="shared" si="1" ref="N5:N18">(J5+K5+L5+M5)/4</f>
        <v>2</v>
      </c>
      <c r="O5" s="73">
        <f aca="true" t="shared" si="2" ref="O5:O18">I5*N5</f>
        <v>6.666666666666667</v>
      </c>
    </row>
    <row r="6" spans="1:15" ht="35.25" customHeight="1">
      <c r="A6" s="80"/>
      <c r="B6" s="74" t="s">
        <v>32</v>
      </c>
      <c r="C6" s="70">
        <v>5</v>
      </c>
      <c r="D6" s="70">
        <v>2</v>
      </c>
      <c r="E6" s="70">
        <v>1</v>
      </c>
      <c r="F6" s="70">
        <v>1</v>
      </c>
      <c r="G6" s="70">
        <v>1</v>
      </c>
      <c r="H6" s="70">
        <v>3</v>
      </c>
      <c r="I6" s="71">
        <f t="shared" si="0"/>
        <v>2.1666666666666665</v>
      </c>
      <c r="J6" s="70">
        <v>2</v>
      </c>
      <c r="K6" s="70">
        <v>1</v>
      </c>
      <c r="L6" s="70">
        <v>1</v>
      </c>
      <c r="M6" s="70">
        <v>4</v>
      </c>
      <c r="N6" s="72">
        <f t="shared" si="1"/>
        <v>2</v>
      </c>
      <c r="O6" s="73">
        <f t="shared" si="2"/>
        <v>4.333333333333333</v>
      </c>
    </row>
    <row r="7" spans="1:15" ht="43.5" customHeight="1">
      <c r="A7" s="80"/>
      <c r="B7" s="61" t="s">
        <v>33</v>
      </c>
      <c r="C7" s="70">
        <v>5</v>
      </c>
      <c r="D7" s="70">
        <v>5</v>
      </c>
      <c r="E7" s="70">
        <v>3</v>
      </c>
      <c r="F7" s="70">
        <v>5</v>
      </c>
      <c r="G7" s="70">
        <v>1</v>
      </c>
      <c r="H7" s="70">
        <v>3</v>
      </c>
      <c r="I7" s="71">
        <f t="shared" si="0"/>
        <v>3.6666666666666665</v>
      </c>
      <c r="J7" s="70">
        <v>1</v>
      </c>
      <c r="K7" s="70">
        <v>1</v>
      </c>
      <c r="L7" s="70">
        <v>1</v>
      </c>
      <c r="M7" s="70">
        <v>5</v>
      </c>
      <c r="N7" s="72">
        <f t="shared" si="1"/>
        <v>2</v>
      </c>
      <c r="O7" s="73">
        <f t="shared" si="2"/>
        <v>7.333333333333333</v>
      </c>
    </row>
    <row r="8" spans="1:15" ht="24.75" customHeight="1">
      <c r="A8" s="80"/>
      <c r="B8" s="61" t="s">
        <v>34</v>
      </c>
      <c r="C8" s="70">
        <v>3</v>
      </c>
      <c r="D8" s="70">
        <v>2</v>
      </c>
      <c r="E8" s="70">
        <v>3</v>
      </c>
      <c r="F8" s="70">
        <v>1</v>
      </c>
      <c r="G8" s="70">
        <v>1</v>
      </c>
      <c r="H8" s="70">
        <v>2</v>
      </c>
      <c r="I8" s="71">
        <f t="shared" si="0"/>
        <v>2</v>
      </c>
      <c r="J8" s="70">
        <v>1</v>
      </c>
      <c r="K8" s="70">
        <v>1</v>
      </c>
      <c r="L8" s="70">
        <v>1</v>
      </c>
      <c r="M8" s="70">
        <v>4</v>
      </c>
      <c r="N8" s="72">
        <f t="shared" si="1"/>
        <v>1.75</v>
      </c>
      <c r="O8" s="73">
        <f t="shared" si="2"/>
        <v>3.5</v>
      </c>
    </row>
    <row r="9" spans="1:15" ht="31.5" customHeight="1">
      <c r="A9" s="80"/>
      <c r="B9" s="61" t="s">
        <v>35</v>
      </c>
      <c r="C9" s="70">
        <v>2</v>
      </c>
      <c r="D9" s="70">
        <v>5</v>
      </c>
      <c r="E9" s="70">
        <v>1</v>
      </c>
      <c r="F9" s="70">
        <v>3</v>
      </c>
      <c r="G9" s="70">
        <v>1</v>
      </c>
      <c r="H9" s="70">
        <v>2</v>
      </c>
      <c r="I9" s="71">
        <f t="shared" si="0"/>
        <v>2.3333333333333335</v>
      </c>
      <c r="J9" s="70">
        <v>2</v>
      </c>
      <c r="K9" s="70">
        <v>1</v>
      </c>
      <c r="L9" s="70">
        <v>1</v>
      </c>
      <c r="M9" s="70">
        <v>5</v>
      </c>
      <c r="N9" s="72">
        <f t="shared" si="1"/>
        <v>2.25</v>
      </c>
      <c r="O9" s="73">
        <f t="shared" si="2"/>
        <v>5.25</v>
      </c>
    </row>
    <row r="10" spans="1:15" ht="26.25" customHeight="1">
      <c r="A10" s="80"/>
      <c r="B10" s="61" t="s">
        <v>219</v>
      </c>
      <c r="C10" s="70">
        <v>2</v>
      </c>
      <c r="D10" s="70">
        <v>5</v>
      </c>
      <c r="E10" s="70">
        <v>5</v>
      </c>
      <c r="F10" s="70">
        <v>3</v>
      </c>
      <c r="G10" s="70">
        <v>1</v>
      </c>
      <c r="H10" s="70">
        <v>2</v>
      </c>
      <c r="I10" s="71">
        <f t="shared" si="0"/>
        <v>3</v>
      </c>
      <c r="J10" s="70">
        <v>2</v>
      </c>
      <c r="K10" s="70">
        <v>1</v>
      </c>
      <c r="L10" s="70">
        <v>1</v>
      </c>
      <c r="M10" s="70">
        <v>5</v>
      </c>
      <c r="N10" s="72">
        <f t="shared" si="1"/>
        <v>2.25</v>
      </c>
      <c r="O10" s="73">
        <f t="shared" si="2"/>
        <v>6.75</v>
      </c>
    </row>
    <row r="11" spans="1:15" ht="25.5" customHeight="1">
      <c r="A11" s="80"/>
      <c r="B11" s="61" t="s">
        <v>36</v>
      </c>
      <c r="C11" s="70">
        <v>5</v>
      </c>
      <c r="D11" s="70">
        <v>5</v>
      </c>
      <c r="E11" s="70">
        <v>1</v>
      </c>
      <c r="F11" s="70">
        <v>5</v>
      </c>
      <c r="G11" s="70">
        <v>1</v>
      </c>
      <c r="H11" s="70">
        <v>3</v>
      </c>
      <c r="I11" s="71">
        <f t="shared" si="0"/>
        <v>3.3333333333333335</v>
      </c>
      <c r="J11" s="70">
        <v>2</v>
      </c>
      <c r="K11" s="70">
        <v>1</v>
      </c>
      <c r="L11" s="70">
        <v>1</v>
      </c>
      <c r="M11" s="70">
        <v>3</v>
      </c>
      <c r="N11" s="72">
        <f t="shared" si="1"/>
        <v>1.75</v>
      </c>
      <c r="O11" s="73">
        <f t="shared" si="2"/>
        <v>5.833333333333334</v>
      </c>
    </row>
    <row r="12" spans="1:15" ht="25.5" customHeight="1">
      <c r="A12" s="80"/>
      <c r="B12" s="61" t="s">
        <v>207</v>
      </c>
      <c r="C12" s="70">
        <v>3</v>
      </c>
      <c r="D12" s="70">
        <v>5</v>
      </c>
      <c r="E12" s="70">
        <v>1</v>
      </c>
      <c r="F12" s="70">
        <v>3</v>
      </c>
      <c r="G12" s="70">
        <v>1</v>
      </c>
      <c r="H12" s="70">
        <v>2</v>
      </c>
      <c r="I12" s="71">
        <f t="shared" si="0"/>
        <v>2.5</v>
      </c>
      <c r="J12" s="70">
        <v>2</v>
      </c>
      <c r="K12" s="70">
        <v>1</v>
      </c>
      <c r="L12" s="70">
        <v>1</v>
      </c>
      <c r="M12" s="70">
        <v>4</v>
      </c>
      <c r="N12" s="72">
        <f t="shared" si="1"/>
        <v>2</v>
      </c>
      <c r="O12" s="73">
        <f t="shared" si="2"/>
        <v>5</v>
      </c>
    </row>
    <row r="13" spans="1:15" ht="45" customHeight="1">
      <c r="A13" s="80"/>
      <c r="B13" s="61" t="s">
        <v>37</v>
      </c>
      <c r="C13" s="70">
        <v>2</v>
      </c>
      <c r="D13" s="70">
        <v>5</v>
      </c>
      <c r="E13" s="70">
        <v>1</v>
      </c>
      <c r="F13" s="70">
        <v>5</v>
      </c>
      <c r="G13" s="70">
        <v>1</v>
      </c>
      <c r="H13" s="70">
        <v>3</v>
      </c>
      <c r="I13" s="71">
        <f t="shared" si="0"/>
        <v>2.8333333333333335</v>
      </c>
      <c r="J13" s="70">
        <v>1</v>
      </c>
      <c r="K13" s="70">
        <v>1</v>
      </c>
      <c r="L13" s="70">
        <v>4</v>
      </c>
      <c r="M13" s="70">
        <v>3</v>
      </c>
      <c r="N13" s="72">
        <f t="shared" si="1"/>
        <v>2.25</v>
      </c>
      <c r="O13" s="73">
        <f t="shared" si="2"/>
        <v>6.375</v>
      </c>
    </row>
    <row r="14" spans="1:15" ht="33" customHeight="1">
      <c r="A14" s="80" t="s">
        <v>215</v>
      </c>
      <c r="B14" s="75" t="s">
        <v>225</v>
      </c>
      <c r="C14" s="70">
        <v>5</v>
      </c>
      <c r="D14" s="70">
        <v>5</v>
      </c>
      <c r="E14" s="70">
        <v>3</v>
      </c>
      <c r="F14" s="70">
        <v>3</v>
      </c>
      <c r="G14" s="70">
        <v>5</v>
      </c>
      <c r="H14" s="70">
        <v>4</v>
      </c>
      <c r="I14" s="71">
        <f t="shared" si="0"/>
        <v>4.166666666666667</v>
      </c>
      <c r="J14" s="70">
        <v>4</v>
      </c>
      <c r="K14" s="70">
        <v>1</v>
      </c>
      <c r="L14" s="70">
        <v>1</v>
      </c>
      <c r="M14" s="70">
        <v>4</v>
      </c>
      <c r="N14" s="72">
        <f t="shared" si="1"/>
        <v>2.5</v>
      </c>
      <c r="O14" s="73">
        <f t="shared" si="2"/>
        <v>10.416666666666668</v>
      </c>
    </row>
    <row r="15" spans="1:15" ht="63" customHeight="1">
      <c r="A15" s="80"/>
      <c r="B15" s="76" t="s">
        <v>222</v>
      </c>
      <c r="C15" s="70">
        <v>5</v>
      </c>
      <c r="D15" s="70">
        <v>5</v>
      </c>
      <c r="E15" s="70">
        <v>3</v>
      </c>
      <c r="F15" s="70">
        <v>5</v>
      </c>
      <c r="G15" s="70">
        <v>5</v>
      </c>
      <c r="H15" s="70">
        <v>4</v>
      </c>
      <c r="I15" s="71">
        <f t="shared" si="0"/>
        <v>4.5</v>
      </c>
      <c r="J15" s="70">
        <v>4</v>
      </c>
      <c r="K15" s="70">
        <v>1</v>
      </c>
      <c r="L15" s="70">
        <v>1</v>
      </c>
      <c r="M15" s="70">
        <v>5</v>
      </c>
      <c r="N15" s="72">
        <f t="shared" si="1"/>
        <v>2.75</v>
      </c>
      <c r="O15" s="73">
        <f t="shared" si="2"/>
        <v>12.375</v>
      </c>
    </row>
    <row r="16" spans="1:15" ht="63.75">
      <c r="A16" s="80"/>
      <c r="B16" s="61" t="s">
        <v>224</v>
      </c>
      <c r="C16" s="70">
        <v>5</v>
      </c>
      <c r="D16" s="70">
        <v>5</v>
      </c>
      <c r="E16" s="70">
        <v>3</v>
      </c>
      <c r="F16" s="70">
        <v>5</v>
      </c>
      <c r="G16" s="70">
        <v>5</v>
      </c>
      <c r="H16" s="70">
        <v>4</v>
      </c>
      <c r="I16" s="71">
        <f>(C16+D16+E16+F16+G16+H16)/6</f>
        <v>4.5</v>
      </c>
      <c r="J16" s="70">
        <v>4</v>
      </c>
      <c r="K16" s="70">
        <v>1</v>
      </c>
      <c r="L16" s="70">
        <v>1</v>
      </c>
      <c r="M16" s="70">
        <v>5</v>
      </c>
      <c r="N16" s="72">
        <f>(J16+K16+L16+M16)/4</f>
        <v>2.75</v>
      </c>
      <c r="O16" s="73">
        <f>I16*N16</f>
        <v>12.375</v>
      </c>
    </row>
    <row r="17" spans="1:15" ht="57" customHeight="1">
      <c r="A17" s="80"/>
      <c r="B17" s="61" t="s">
        <v>223</v>
      </c>
      <c r="C17" s="70">
        <v>5</v>
      </c>
      <c r="D17" s="70">
        <v>5</v>
      </c>
      <c r="E17" s="70">
        <v>3</v>
      </c>
      <c r="F17" s="70">
        <v>5</v>
      </c>
      <c r="G17" s="70">
        <v>5</v>
      </c>
      <c r="H17" s="70">
        <v>4</v>
      </c>
      <c r="I17" s="71">
        <f>(C17+D17+E17+F17+G17+H17)/6</f>
        <v>4.5</v>
      </c>
      <c r="J17" s="70">
        <v>4</v>
      </c>
      <c r="K17" s="70">
        <v>1</v>
      </c>
      <c r="L17" s="70">
        <v>1</v>
      </c>
      <c r="M17" s="70">
        <v>5</v>
      </c>
      <c r="N17" s="72">
        <f>(J17+K17+L17+M17)/4</f>
        <v>2.75</v>
      </c>
      <c r="O17" s="73">
        <f>I17*N17</f>
        <v>12.375</v>
      </c>
    </row>
    <row r="18" spans="1:15" ht="38.25" customHeight="1">
      <c r="A18" s="80"/>
      <c r="B18" s="61" t="s">
        <v>38</v>
      </c>
      <c r="C18" s="70">
        <v>5</v>
      </c>
      <c r="D18" s="70">
        <v>5</v>
      </c>
      <c r="E18" s="70">
        <v>3</v>
      </c>
      <c r="F18" s="70">
        <v>5</v>
      </c>
      <c r="G18" s="70">
        <v>5</v>
      </c>
      <c r="H18" s="70">
        <v>4</v>
      </c>
      <c r="I18" s="71">
        <f t="shared" si="0"/>
        <v>4.5</v>
      </c>
      <c r="J18" s="70">
        <v>4</v>
      </c>
      <c r="K18" s="70">
        <v>1</v>
      </c>
      <c r="L18" s="70">
        <v>1</v>
      </c>
      <c r="M18" s="70">
        <v>5</v>
      </c>
      <c r="N18" s="72">
        <f t="shared" si="1"/>
        <v>2.75</v>
      </c>
      <c r="O18" s="73">
        <f t="shared" si="2"/>
        <v>12.375</v>
      </c>
    </row>
    <row r="19" spans="1:15" ht="25.5" customHeight="1">
      <c r="A19" s="80"/>
      <c r="B19" s="61" t="s">
        <v>214</v>
      </c>
      <c r="C19" s="70"/>
      <c r="D19" s="70"/>
      <c r="E19" s="70"/>
      <c r="F19" s="70"/>
      <c r="G19" s="70"/>
      <c r="H19" s="70"/>
      <c r="I19" s="71"/>
      <c r="J19" s="70"/>
      <c r="K19" s="70"/>
      <c r="L19" s="70"/>
      <c r="M19" s="70"/>
      <c r="N19" s="72"/>
      <c r="O19" s="73"/>
    </row>
    <row r="20" spans="1:15" ht="21.75" customHeight="1">
      <c r="A20" s="80"/>
      <c r="B20" s="76" t="s">
        <v>39</v>
      </c>
      <c r="C20" s="70">
        <v>1</v>
      </c>
      <c r="D20" s="70">
        <v>5</v>
      </c>
      <c r="E20" s="70">
        <v>1</v>
      </c>
      <c r="F20" s="70">
        <v>3</v>
      </c>
      <c r="G20" s="70">
        <v>5</v>
      </c>
      <c r="H20" s="70">
        <v>3</v>
      </c>
      <c r="I20" s="71">
        <v>3</v>
      </c>
      <c r="J20" s="70">
        <v>3</v>
      </c>
      <c r="K20" s="70">
        <v>1</v>
      </c>
      <c r="L20" s="70">
        <v>4</v>
      </c>
      <c r="M20" s="70">
        <v>3</v>
      </c>
      <c r="N20" s="72">
        <v>2.75</v>
      </c>
      <c r="O20" s="73">
        <v>8</v>
      </c>
    </row>
    <row r="21" spans="1:15" ht="25.5" customHeight="1">
      <c r="A21" s="80"/>
      <c r="B21" s="61" t="s">
        <v>40</v>
      </c>
      <c r="C21" s="70">
        <v>5</v>
      </c>
      <c r="D21" s="70">
        <v>5</v>
      </c>
      <c r="E21" s="70">
        <v>3</v>
      </c>
      <c r="F21" s="70">
        <v>5</v>
      </c>
      <c r="G21" s="70">
        <v>5</v>
      </c>
      <c r="H21" s="70">
        <v>4</v>
      </c>
      <c r="I21" s="71">
        <f aca="true" t="shared" si="3" ref="I21:I36">(C21+D21+E21+F21+G21+H21)/6</f>
        <v>4.5</v>
      </c>
      <c r="J21" s="70">
        <v>4</v>
      </c>
      <c r="K21" s="70">
        <v>1</v>
      </c>
      <c r="L21" s="70">
        <v>1</v>
      </c>
      <c r="M21" s="70">
        <v>4</v>
      </c>
      <c r="N21" s="72">
        <f aca="true" t="shared" si="4" ref="N21:N46">(J21+K21+L21+M21)/4</f>
        <v>2.5</v>
      </c>
      <c r="O21" s="73">
        <f aca="true" t="shared" si="5" ref="O21:O36">I21*N21</f>
        <v>11.25</v>
      </c>
    </row>
    <row r="22" spans="1:15" ht="29.25" customHeight="1">
      <c r="A22" s="80"/>
      <c r="B22" s="75" t="s">
        <v>41</v>
      </c>
      <c r="C22" s="70">
        <v>5</v>
      </c>
      <c r="D22" s="70">
        <v>5</v>
      </c>
      <c r="E22" s="70">
        <v>3</v>
      </c>
      <c r="F22" s="70">
        <v>5</v>
      </c>
      <c r="G22" s="70">
        <v>1</v>
      </c>
      <c r="H22" s="70">
        <v>3</v>
      </c>
      <c r="I22" s="71">
        <f t="shared" si="3"/>
        <v>3.6666666666666665</v>
      </c>
      <c r="J22" s="70">
        <v>4</v>
      </c>
      <c r="K22" s="70">
        <v>1</v>
      </c>
      <c r="L22" s="70">
        <v>1</v>
      </c>
      <c r="M22" s="70">
        <v>5</v>
      </c>
      <c r="N22" s="72">
        <f t="shared" si="4"/>
        <v>2.75</v>
      </c>
      <c r="O22" s="73">
        <f t="shared" si="5"/>
        <v>10.083333333333332</v>
      </c>
    </row>
    <row r="23" spans="1:15" ht="40.5" customHeight="1">
      <c r="A23" s="80"/>
      <c r="B23" s="75" t="s">
        <v>42</v>
      </c>
      <c r="C23" s="70">
        <v>5</v>
      </c>
      <c r="D23" s="70">
        <v>5</v>
      </c>
      <c r="E23" s="70">
        <v>3</v>
      </c>
      <c r="F23" s="70">
        <v>5</v>
      </c>
      <c r="G23" s="70">
        <v>5</v>
      </c>
      <c r="H23" s="70">
        <v>3</v>
      </c>
      <c r="I23" s="71">
        <f t="shared" si="3"/>
        <v>4.333333333333333</v>
      </c>
      <c r="J23" s="70">
        <v>2</v>
      </c>
      <c r="K23" s="70">
        <v>1</v>
      </c>
      <c r="L23" s="70">
        <v>1</v>
      </c>
      <c r="M23" s="70">
        <v>4</v>
      </c>
      <c r="N23" s="72">
        <f t="shared" si="4"/>
        <v>2</v>
      </c>
      <c r="O23" s="73">
        <f t="shared" si="5"/>
        <v>8.666666666666666</v>
      </c>
    </row>
    <row r="24" spans="1:15" ht="24.75" customHeight="1">
      <c r="A24" s="80"/>
      <c r="B24" s="61" t="s">
        <v>43</v>
      </c>
      <c r="C24" s="70">
        <v>5</v>
      </c>
      <c r="D24" s="70">
        <v>5</v>
      </c>
      <c r="E24" s="70">
        <v>3</v>
      </c>
      <c r="F24" s="70">
        <v>5</v>
      </c>
      <c r="G24" s="70">
        <v>5</v>
      </c>
      <c r="H24" s="70">
        <v>3</v>
      </c>
      <c r="I24" s="71">
        <f t="shared" si="3"/>
        <v>4.333333333333333</v>
      </c>
      <c r="J24" s="70">
        <v>2</v>
      </c>
      <c r="K24" s="70">
        <v>1</v>
      </c>
      <c r="L24" s="70">
        <v>1</v>
      </c>
      <c r="M24" s="70">
        <v>4</v>
      </c>
      <c r="N24" s="72">
        <f t="shared" si="4"/>
        <v>2</v>
      </c>
      <c r="O24" s="73">
        <f t="shared" si="5"/>
        <v>8.666666666666666</v>
      </c>
    </row>
    <row r="25" spans="1:15" ht="35.25" customHeight="1">
      <c r="A25" s="80"/>
      <c r="B25" s="61" t="s">
        <v>44</v>
      </c>
      <c r="C25" s="70">
        <v>5</v>
      </c>
      <c r="D25" s="70">
        <v>5</v>
      </c>
      <c r="E25" s="70">
        <v>3</v>
      </c>
      <c r="F25" s="70">
        <v>5</v>
      </c>
      <c r="G25" s="70">
        <v>5</v>
      </c>
      <c r="H25" s="70">
        <v>3</v>
      </c>
      <c r="I25" s="71">
        <f t="shared" si="3"/>
        <v>4.333333333333333</v>
      </c>
      <c r="J25" s="70">
        <v>2</v>
      </c>
      <c r="K25" s="70">
        <v>1</v>
      </c>
      <c r="L25" s="70">
        <v>1</v>
      </c>
      <c r="M25" s="70">
        <v>4</v>
      </c>
      <c r="N25" s="72">
        <f t="shared" si="4"/>
        <v>2</v>
      </c>
      <c r="O25" s="73">
        <f t="shared" si="5"/>
        <v>8.666666666666666</v>
      </c>
    </row>
    <row r="26" spans="1:15" ht="28.5" customHeight="1">
      <c r="A26" s="80"/>
      <c r="B26" s="61" t="s">
        <v>45</v>
      </c>
      <c r="C26" s="70">
        <v>4</v>
      </c>
      <c r="D26" s="70">
        <v>5</v>
      </c>
      <c r="E26" s="70">
        <v>3</v>
      </c>
      <c r="F26" s="70">
        <v>5</v>
      </c>
      <c r="G26" s="70">
        <v>5</v>
      </c>
      <c r="H26" s="70">
        <v>4</v>
      </c>
      <c r="I26" s="71">
        <f t="shared" si="3"/>
        <v>4.333333333333333</v>
      </c>
      <c r="J26" s="70">
        <v>3</v>
      </c>
      <c r="K26" s="70">
        <v>1</v>
      </c>
      <c r="L26" s="70">
        <v>1</v>
      </c>
      <c r="M26" s="70">
        <v>5</v>
      </c>
      <c r="N26" s="72">
        <f t="shared" si="4"/>
        <v>2.5</v>
      </c>
      <c r="O26" s="73">
        <f t="shared" si="5"/>
        <v>10.833333333333332</v>
      </c>
    </row>
    <row r="27" spans="1:15" ht="33.75" customHeight="1">
      <c r="A27" s="80"/>
      <c r="B27" s="75" t="s">
        <v>46</v>
      </c>
      <c r="C27" s="70">
        <v>5</v>
      </c>
      <c r="D27" s="70">
        <v>5</v>
      </c>
      <c r="E27" s="70">
        <v>3</v>
      </c>
      <c r="F27" s="70">
        <v>5</v>
      </c>
      <c r="G27" s="70">
        <v>1</v>
      </c>
      <c r="H27" s="70">
        <v>4</v>
      </c>
      <c r="I27" s="71">
        <f t="shared" si="3"/>
        <v>3.8333333333333335</v>
      </c>
      <c r="J27" s="70">
        <v>4</v>
      </c>
      <c r="K27" s="70">
        <v>1</v>
      </c>
      <c r="L27" s="70">
        <v>1</v>
      </c>
      <c r="M27" s="70">
        <v>4</v>
      </c>
      <c r="N27" s="72">
        <f t="shared" si="4"/>
        <v>2.5</v>
      </c>
      <c r="O27" s="73">
        <f t="shared" si="5"/>
        <v>9.583333333333334</v>
      </c>
    </row>
    <row r="28" spans="1:15" ht="31.5" customHeight="1">
      <c r="A28" s="80"/>
      <c r="B28" s="75" t="s">
        <v>47</v>
      </c>
      <c r="C28" s="70">
        <v>5</v>
      </c>
      <c r="D28" s="70">
        <v>5</v>
      </c>
      <c r="E28" s="70">
        <v>1</v>
      </c>
      <c r="F28" s="70">
        <v>5</v>
      </c>
      <c r="G28" s="70">
        <v>5</v>
      </c>
      <c r="H28" s="70">
        <v>4</v>
      </c>
      <c r="I28" s="71">
        <f t="shared" si="3"/>
        <v>4.166666666666667</v>
      </c>
      <c r="J28" s="70">
        <v>3</v>
      </c>
      <c r="K28" s="70">
        <v>1</v>
      </c>
      <c r="L28" s="70">
        <v>1</v>
      </c>
      <c r="M28" s="70">
        <v>4</v>
      </c>
      <c r="N28" s="72">
        <f t="shared" si="4"/>
        <v>2.25</v>
      </c>
      <c r="O28" s="73">
        <f t="shared" si="5"/>
        <v>9.375</v>
      </c>
    </row>
    <row r="29" spans="1:15" ht="24.75" customHeight="1">
      <c r="A29" s="80"/>
      <c r="B29" s="61" t="s">
        <v>48</v>
      </c>
      <c r="C29" s="70">
        <v>5</v>
      </c>
      <c r="D29" s="70">
        <v>5</v>
      </c>
      <c r="E29" s="70">
        <v>3</v>
      </c>
      <c r="F29" s="70">
        <v>5</v>
      </c>
      <c r="G29" s="70">
        <v>5</v>
      </c>
      <c r="H29" s="70">
        <v>3</v>
      </c>
      <c r="I29" s="71">
        <f t="shared" si="3"/>
        <v>4.333333333333333</v>
      </c>
      <c r="J29" s="70">
        <v>2</v>
      </c>
      <c r="K29" s="70">
        <v>1</v>
      </c>
      <c r="L29" s="70">
        <v>1</v>
      </c>
      <c r="M29" s="70">
        <v>4</v>
      </c>
      <c r="N29" s="72">
        <f t="shared" si="4"/>
        <v>2</v>
      </c>
      <c r="O29" s="73">
        <f t="shared" si="5"/>
        <v>8.666666666666666</v>
      </c>
    </row>
    <row r="30" spans="1:15" ht="26.25" customHeight="1">
      <c r="A30" s="80"/>
      <c r="B30" s="61" t="s">
        <v>49</v>
      </c>
      <c r="C30" s="70">
        <v>5</v>
      </c>
      <c r="D30" s="70">
        <v>5</v>
      </c>
      <c r="E30" s="70">
        <v>3</v>
      </c>
      <c r="F30" s="70">
        <v>5</v>
      </c>
      <c r="G30" s="70">
        <v>5</v>
      </c>
      <c r="H30" s="70">
        <v>3</v>
      </c>
      <c r="I30" s="71">
        <f t="shared" si="3"/>
        <v>4.333333333333333</v>
      </c>
      <c r="J30" s="70">
        <v>2</v>
      </c>
      <c r="K30" s="70">
        <v>1</v>
      </c>
      <c r="L30" s="70">
        <v>1</v>
      </c>
      <c r="M30" s="70">
        <v>4</v>
      </c>
      <c r="N30" s="72">
        <f t="shared" si="4"/>
        <v>2</v>
      </c>
      <c r="O30" s="73">
        <f t="shared" si="5"/>
        <v>8.666666666666666</v>
      </c>
    </row>
    <row r="31" spans="1:15" ht="25.5">
      <c r="A31" s="80"/>
      <c r="B31" s="61" t="s">
        <v>50</v>
      </c>
      <c r="C31" s="70">
        <v>5</v>
      </c>
      <c r="D31" s="70">
        <v>5</v>
      </c>
      <c r="E31" s="70">
        <v>1</v>
      </c>
      <c r="F31" s="70">
        <v>5</v>
      </c>
      <c r="G31" s="70">
        <v>5</v>
      </c>
      <c r="H31" s="70">
        <v>4</v>
      </c>
      <c r="I31" s="71">
        <f t="shared" si="3"/>
        <v>4.166666666666667</v>
      </c>
      <c r="J31" s="70">
        <v>3</v>
      </c>
      <c r="K31" s="70">
        <v>1</v>
      </c>
      <c r="L31" s="70">
        <v>1</v>
      </c>
      <c r="M31" s="70">
        <v>4</v>
      </c>
      <c r="N31" s="72">
        <f t="shared" si="4"/>
        <v>2.25</v>
      </c>
      <c r="O31" s="73">
        <f t="shared" si="5"/>
        <v>9.375</v>
      </c>
    </row>
    <row r="32" spans="1:15" ht="25.5">
      <c r="A32" s="80"/>
      <c r="B32" s="61" t="s">
        <v>216</v>
      </c>
      <c r="C32" s="70">
        <v>3</v>
      </c>
      <c r="D32" s="70">
        <v>5</v>
      </c>
      <c r="E32" s="70">
        <v>3</v>
      </c>
      <c r="F32" s="70">
        <v>5</v>
      </c>
      <c r="G32" s="70">
        <v>5</v>
      </c>
      <c r="H32" s="70">
        <v>4</v>
      </c>
      <c r="I32" s="71">
        <f t="shared" si="3"/>
        <v>4.166666666666667</v>
      </c>
      <c r="J32" s="70">
        <v>3</v>
      </c>
      <c r="K32" s="70">
        <v>1</v>
      </c>
      <c r="L32" s="70">
        <v>1</v>
      </c>
      <c r="M32" s="70">
        <v>5</v>
      </c>
      <c r="N32" s="72">
        <f t="shared" si="4"/>
        <v>2.5</v>
      </c>
      <c r="O32" s="73">
        <f t="shared" si="5"/>
        <v>10.416666666666668</v>
      </c>
    </row>
    <row r="33" spans="1:15" ht="31.5" customHeight="1">
      <c r="A33" s="80"/>
      <c r="B33" s="61" t="s">
        <v>220</v>
      </c>
      <c r="C33" s="70">
        <v>5</v>
      </c>
      <c r="D33" s="70">
        <v>5</v>
      </c>
      <c r="E33" s="70">
        <v>5</v>
      </c>
      <c r="F33" s="70">
        <v>3</v>
      </c>
      <c r="G33" s="70">
        <v>5</v>
      </c>
      <c r="H33" s="70">
        <v>4</v>
      </c>
      <c r="I33" s="71">
        <f t="shared" si="3"/>
        <v>4.5</v>
      </c>
      <c r="J33" s="70">
        <v>4</v>
      </c>
      <c r="K33" s="70">
        <v>1</v>
      </c>
      <c r="L33" s="70">
        <v>3</v>
      </c>
      <c r="M33" s="70">
        <v>4</v>
      </c>
      <c r="N33" s="72">
        <f t="shared" si="4"/>
        <v>3</v>
      </c>
      <c r="O33" s="73">
        <f t="shared" si="5"/>
        <v>13.5</v>
      </c>
    </row>
    <row r="34" spans="1:15" ht="36.75" customHeight="1">
      <c r="A34" s="80"/>
      <c r="B34" s="61" t="s">
        <v>51</v>
      </c>
      <c r="C34" s="70">
        <v>2</v>
      </c>
      <c r="D34" s="70">
        <v>5</v>
      </c>
      <c r="E34" s="70">
        <v>1</v>
      </c>
      <c r="F34" s="70">
        <v>5</v>
      </c>
      <c r="G34" s="70">
        <v>5</v>
      </c>
      <c r="H34" s="70">
        <v>4</v>
      </c>
      <c r="I34" s="71">
        <f t="shared" si="3"/>
        <v>3.6666666666666665</v>
      </c>
      <c r="J34" s="70">
        <v>3</v>
      </c>
      <c r="K34" s="70">
        <v>1</v>
      </c>
      <c r="L34" s="70">
        <v>4</v>
      </c>
      <c r="M34" s="70">
        <v>3</v>
      </c>
      <c r="N34" s="72">
        <f t="shared" si="4"/>
        <v>2.75</v>
      </c>
      <c r="O34" s="73">
        <f t="shared" si="5"/>
        <v>10.083333333333332</v>
      </c>
    </row>
    <row r="35" spans="1:15" ht="30.75" customHeight="1">
      <c r="A35" s="80"/>
      <c r="B35" s="61" t="s">
        <v>52</v>
      </c>
      <c r="C35" s="70">
        <v>3</v>
      </c>
      <c r="D35" s="70">
        <v>5</v>
      </c>
      <c r="E35" s="70">
        <v>1</v>
      </c>
      <c r="F35" s="70">
        <v>5</v>
      </c>
      <c r="G35" s="70">
        <v>1</v>
      </c>
      <c r="H35" s="70">
        <v>3</v>
      </c>
      <c r="I35" s="71">
        <f t="shared" si="3"/>
        <v>3</v>
      </c>
      <c r="J35" s="70">
        <v>3</v>
      </c>
      <c r="K35" s="70">
        <v>1</v>
      </c>
      <c r="L35" s="70">
        <v>4</v>
      </c>
      <c r="M35" s="70">
        <v>3</v>
      </c>
      <c r="N35" s="72">
        <f t="shared" si="4"/>
        <v>2.75</v>
      </c>
      <c r="O35" s="73">
        <f t="shared" si="5"/>
        <v>8.25</v>
      </c>
    </row>
    <row r="36" spans="1:15" ht="38.25">
      <c r="A36" s="80"/>
      <c r="B36" s="61" t="s">
        <v>53</v>
      </c>
      <c r="C36" s="70">
        <v>3</v>
      </c>
      <c r="D36" s="70">
        <v>5</v>
      </c>
      <c r="E36" s="70">
        <v>1</v>
      </c>
      <c r="F36" s="70">
        <v>5</v>
      </c>
      <c r="G36" s="70">
        <v>1</v>
      </c>
      <c r="H36" s="70">
        <v>3</v>
      </c>
      <c r="I36" s="71">
        <f t="shared" si="3"/>
        <v>3</v>
      </c>
      <c r="J36" s="70">
        <v>3</v>
      </c>
      <c r="K36" s="70">
        <v>1</v>
      </c>
      <c r="L36" s="70">
        <v>4</v>
      </c>
      <c r="M36" s="70">
        <v>3</v>
      </c>
      <c r="N36" s="72">
        <f t="shared" si="4"/>
        <v>2.75</v>
      </c>
      <c r="O36" s="73">
        <f t="shared" si="5"/>
        <v>8.25</v>
      </c>
    </row>
    <row r="37" spans="1:15" ht="25.5">
      <c r="A37" s="80"/>
      <c r="B37" s="61" t="s">
        <v>54</v>
      </c>
      <c r="C37" s="70">
        <v>2</v>
      </c>
      <c r="D37" s="70">
        <v>5</v>
      </c>
      <c r="E37" s="70">
        <v>1</v>
      </c>
      <c r="F37" s="70">
        <v>5</v>
      </c>
      <c r="G37" s="70">
        <v>5</v>
      </c>
      <c r="H37" s="70">
        <v>2</v>
      </c>
      <c r="I37" s="71">
        <v>3.33</v>
      </c>
      <c r="J37" s="70">
        <v>3</v>
      </c>
      <c r="K37" s="70">
        <v>1</v>
      </c>
      <c r="L37" s="70">
        <v>4</v>
      </c>
      <c r="M37" s="70">
        <v>3</v>
      </c>
      <c r="N37" s="72">
        <f t="shared" si="4"/>
        <v>2.75</v>
      </c>
      <c r="O37" s="73">
        <v>6</v>
      </c>
    </row>
    <row r="38" spans="1:15" ht="25.5" customHeight="1">
      <c r="A38" s="80"/>
      <c r="B38" s="61" t="s">
        <v>55</v>
      </c>
      <c r="C38" s="70">
        <v>2</v>
      </c>
      <c r="D38" s="70">
        <v>5</v>
      </c>
      <c r="E38" s="70">
        <v>1</v>
      </c>
      <c r="F38" s="70">
        <v>5</v>
      </c>
      <c r="G38" s="70">
        <v>5</v>
      </c>
      <c r="H38" s="70">
        <v>2</v>
      </c>
      <c r="I38" s="71">
        <v>3.33</v>
      </c>
      <c r="J38" s="70">
        <v>3</v>
      </c>
      <c r="K38" s="70">
        <v>1</v>
      </c>
      <c r="L38" s="70">
        <v>4</v>
      </c>
      <c r="M38" s="70">
        <v>3</v>
      </c>
      <c r="N38" s="72">
        <f t="shared" si="4"/>
        <v>2.75</v>
      </c>
      <c r="O38" s="73">
        <v>6</v>
      </c>
    </row>
    <row r="39" spans="1:15" ht="40.5" customHeight="1">
      <c r="A39" s="80"/>
      <c r="B39" s="61" t="s">
        <v>56</v>
      </c>
      <c r="C39" s="70">
        <v>2</v>
      </c>
      <c r="D39" s="70">
        <v>5</v>
      </c>
      <c r="E39" s="70">
        <v>1</v>
      </c>
      <c r="F39" s="70">
        <v>5</v>
      </c>
      <c r="G39" s="70">
        <v>5</v>
      </c>
      <c r="H39" s="70">
        <v>2</v>
      </c>
      <c r="I39" s="71">
        <v>3.33</v>
      </c>
      <c r="J39" s="70">
        <v>3</v>
      </c>
      <c r="K39" s="70">
        <v>1</v>
      </c>
      <c r="L39" s="70">
        <v>4</v>
      </c>
      <c r="M39" s="70">
        <v>3</v>
      </c>
      <c r="N39" s="72">
        <f t="shared" si="4"/>
        <v>2.75</v>
      </c>
      <c r="O39" s="73">
        <v>6</v>
      </c>
    </row>
    <row r="40" spans="1:15" ht="38.25">
      <c r="A40" s="80"/>
      <c r="B40" s="61" t="s">
        <v>37</v>
      </c>
      <c r="C40" s="70">
        <v>2</v>
      </c>
      <c r="D40" s="70">
        <v>5</v>
      </c>
      <c r="E40" s="70">
        <v>1</v>
      </c>
      <c r="F40" s="70">
        <v>5</v>
      </c>
      <c r="G40" s="70">
        <v>1</v>
      </c>
      <c r="H40" s="70">
        <v>3</v>
      </c>
      <c r="I40" s="71">
        <v>2.83</v>
      </c>
      <c r="J40" s="70">
        <v>3</v>
      </c>
      <c r="K40" s="70">
        <v>1</v>
      </c>
      <c r="L40" s="70">
        <v>4</v>
      </c>
      <c r="M40" s="70">
        <v>3</v>
      </c>
      <c r="N40" s="72">
        <f t="shared" si="4"/>
        <v>2.75</v>
      </c>
      <c r="O40" s="73">
        <v>8</v>
      </c>
    </row>
    <row r="41" spans="1:15" ht="28.5" customHeight="1">
      <c r="A41" s="80" t="s">
        <v>212</v>
      </c>
      <c r="B41" s="61" t="s">
        <v>57</v>
      </c>
      <c r="C41" s="70">
        <v>4</v>
      </c>
      <c r="D41" s="70">
        <v>5</v>
      </c>
      <c r="E41" s="70">
        <v>1</v>
      </c>
      <c r="F41" s="70">
        <v>3</v>
      </c>
      <c r="G41" s="70">
        <v>1</v>
      </c>
      <c r="H41" s="70">
        <v>4</v>
      </c>
      <c r="I41" s="71">
        <f aca="true" t="shared" si="6" ref="I41:I46">(C41+D41+E41+F41+G41+H41)/6</f>
        <v>3</v>
      </c>
      <c r="J41" s="70">
        <v>2</v>
      </c>
      <c r="K41" s="70">
        <v>1</v>
      </c>
      <c r="L41" s="70">
        <v>1</v>
      </c>
      <c r="M41" s="70">
        <v>4</v>
      </c>
      <c r="N41" s="72">
        <f t="shared" si="4"/>
        <v>2</v>
      </c>
      <c r="O41" s="73">
        <f aca="true" t="shared" si="7" ref="O41:O46">I41*N41</f>
        <v>6</v>
      </c>
    </row>
    <row r="42" spans="1:15" ht="27.75" customHeight="1">
      <c r="A42" s="80"/>
      <c r="B42" s="61" t="s">
        <v>58</v>
      </c>
      <c r="C42" s="70">
        <v>4</v>
      </c>
      <c r="D42" s="70">
        <v>5</v>
      </c>
      <c r="E42" s="70">
        <v>1</v>
      </c>
      <c r="F42" s="70">
        <v>3</v>
      </c>
      <c r="G42" s="70">
        <v>1</v>
      </c>
      <c r="H42" s="70">
        <v>3</v>
      </c>
      <c r="I42" s="71">
        <f t="shared" si="6"/>
        <v>2.8333333333333335</v>
      </c>
      <c r="J42" s="70">
        <v>5</v>
      </c>
      <c r="K42" s="70">
        <v>1</v>
      </c>
      <c r="L42" s="70">
        <v>1</v>
      </c>
      <c r="M42" s="70">
        <v>3</v>
      </c>
      <c r="N42" s="72">
        <f t="shared" si="4"/>
        <v>2.5</v>
      </c>
      <c r="O42" s="73">
        <f t="shared" si="7"/>
        <v>7.083333333333334</v>
      </c>
    </row>
    <row r="43" spans="1:15" ht="30.75" customHeight="1">
      <c r="A43" s="80"/>
      <c r="B43" s="61" t="s">
        <v>59</v>
      </c>
      <c r="C43" s="70">
        <v>4</v>
      </c>
      <c r="D43" s="70">
        <v>5</v>
      </c>
      <c r="E43" s="70">
        <v>1</v>
      </c>
      <c r="F43" s="70">
        <v>3</v>
      </c>
      <c r="G43" s="70">
        <v>1</v>
      </c>
      <c r="H43" s="70">
        <v>3</v>
      </c>
      <c r="I43" s="71">
        <f t="shared" si="6"/>
        <v>2.8333333333333335</v>
      </c>
      <c r="J43" s="70">
        <v>3</v>
      </c>
      <c r="K43" s="70">
        <v>1</v>
      </c>
      <c r="L43" s="70">
        <v>1</v>
      </c>
      <c r="M43" s="70">
        <v>3</v>
      </c>
      <c r="N43" s="72">
        <f t="shared" si="4"/>
        <v>2</v>
      </c>
      <c r="O43" s="73">
        <f t="shared" si="7"/>
        <v>5.666666666666667</v>
      </c>
    </row>
    <row r="44" spans="1:15" ht="26.25" customHeight="1">
      <c r="A44" s="80"/>
      <c r="B44" s="61" t="s">
        <v>60</v>
      </c>
      <c r="C44" s="70">
        <v>4</v>
      </c>
      <c r="D44" s="70">
        <v>5</v>
      </c>
      <c r="E44" s="70">
        <v>1</v>
      </c>
      <c r="F44" s="70">
        <v>3</v>
      </c>
      <c r="G44" s="70">
        <v>1</v>
      </c>
      <c r="H44" s="70">
        <v>3</v>
      </c>
      <c r="I44" s="71">
        <f t="shared" si="6"/>
        <v>2.8333333333333335</v>
      </c>
      <c r="J44" s="70">
        <v>3</v>
      </c>
      <c r="K44" s="70">
        <v>1</v>
      </c>
      <c r="L44" s="70">
        <v>1</v>
      </c>
      <c r="M44" s="70">
        <v>3</v>
      </c>
      <c r="N44" s="72">
        <f t="shared" si="4"/>
        <v>2</v>
      </c>
      <c r="O44" s="73">
        <f t="shared" si="7"/>
        <v>5.666666666666667</v>
      </c>
    </row>
    <row r="45" spans="1:15" ht="39.75" customHeight="1">
      <c r="A45" s="80"/>
      <c r="B45" s="61" t="s">
        <v>61</v>
      </c>
      <c r="C45" s="70">
        <v>3</v>
      </c>
      <c r="D45" s="70">
        <v>5</v>
      </c>
      <c r="E45" s="70">
        <v>1</v>
      </c>
      <c r="F45" s="70">
        <v>3</v>
      </c>
      <c r="G45" s="70">
        <v>1</v>
      </c>
      <c r="H45" s="70">
        <v>3</v>
      </c>
      <c r="I45" s="71">
        <f t="shared" si="6"/>
        <v>2.6666666666666665</v>
      </c>
      <c r="J45" s="70">
        <v>3</v>
      </c>
      <c r="K45" s="70">
        <v>1</v>
      </c>
      <c r="L45" s="70">
        <v>1</v>
      </c>
      <c r="M45" s="70">
        <v>3</v>
      </c>
      <c r="N45" s="72">
        <f t="shared" si="4"/>
        <v>2</v>
      </c>
      <c r="O45" s="73">
        <f t="shared" si="7"/>
        <v>5.333333333333333</v>
      </c>
    </row>
    <row r="46" spans="1:15" ht="46.5" customHeight="1">
      <c r="A46" s="80"/>
      <c r="B46" s="61" t="s">
        <v>62</v>
      </c>
      <c r="C46" s="70">
        <v>5</v>
      </c>
      <c r="D46" s="70">
        <v>5</v>
      </c>
      <c r="E46" s="70">
        <v>1</v>
      </c>
      <c r="F46" s="70">
        <v>3</v>
      </c>
      <c r="G46" s="70">
        <v>1</v>
      </c>
      <c r="H46" s="70">
        <v>3</v>
      </c>
      <c r="I46" s="71">
        <f t="shared" si="6"/>
        <v>3</v>
      </c>
      <c r="J46" s="70">
        <v>2</v>
      </c>
      <c r="K46" s="70">
        <v>1</v>
      </c>
      <c r="L46" s="70">
        <v>1</v>
      </c>
      <c r="M46" s="70">
        <v>3</v>
      </c>
      <c r="N46" s="72">
        <f t="shared" si="4"/>
        <v>1.75</v>
      </c>
      <c r="O46" s="73">
        <f t="shared" si="7"/>
        <v>5.25</v>
      </c>
    </row>
    <row r="47" spans="1:15" ht="33" customHeight="1">
      <c r="A47" s="80"/>
      <c r="B47" s="61" t="s">
        <v>63</v>
      </c>
      <c r="C47" s="70"/>
      <c r="D47" s="70"/>
      <c r="E47" s="70"/>
      <c r="F47" s="70"/>
      <c r="G47" s="70"/>
      <c r="H47" s="70"/>
      <c r="I47" s="71"/>
      <c r="J47" s="70"/>
      <c r="K47" s="70"/>
      <c r="L47" s="70"/>
      <c r="M47" s="70"/>
      <c r="N47" s="72"/>
      <c r="O47" s="73"/>
    </row>
    <row r="48" spans="1:15" ht="34.5" customHeight="1">
      <c r="A48" s="80"/>
      <c r="B48" s="61" t="s">
        <v>64</v>
      </c>
      <c r="C48" s="70">
        <v>3</v>
      </c>
      <c r="D48" s="70">
        <v>5</v>
      </c>
      <c r="E48" s="70">
        <v>1</v>
      </c>
      <c r="F48" s="70">
        <v>3</v>
      </c>
      <c r="G48" s="70">
        <v>5</v>
      </c>
      <c r="H48" s="70">
        <v>3</v>
      </c>
      <c r="I48" s="71">
        <f>(C48+D48+E48+F48+G48+H48)/6</f>
        <v>3.3333333333333335</v>
      </c>
      <c r="J48" s="70">
        <v>2</v>
      </c>
      <c r="K48" s="70">
        <v>1</v>
      </c>
      <c r="L48" s="70">
        <v>1</v>
      </c>
      <c r="M48" s="70">
        <v>4</v>
      </c>
      <c r="N48" s="72">
        <f aca="true" t="shared" si="8" ref="N48:N54">(J48+K48+L48+M48)/4</f>
        <v>2</v>
      </c>
      <c r="O48" s="73">
        <f>I48*N48</f>
        <v>6.666666666666667</v>
      </c>
    </row>
    <row r="49" spans="1:15" ht="35.25" customHeight="1">
      <c r="A49" s="80"/>
      <c r="B49" s="61" t="s">
        <v>65</v>
      </c>
      <c r="C49" s="70">
        <v>3</v>
      </c>
      <c r="D49" s="70">
        <v>5</v>
      </c>
      <c r="E49" s="70">
        <v>1</v>
      </c>
      <c r="F49" s="70">
        <v>3</v>
      </c>
      <c r="G49" s="70">
        <v>5</v>
      </c>
      <c r="H49" s="70">
        <v>3</v>
      </c>
      <c r="I49" s="71">
        <f>(C49+D49+E49+F49+G49+H49)/6</f>
        <v>3.3333333333333335</v>
      </c>
      <c r="J49" s="70">
        <v>2</v>
      </c>
      <c r="K49" s="70">
        <v>1</v>
      </c>
      <c r="L49" s="70">
        <v>1</v>
      </c>
      <c r="M49" s="70">
        <v>4</v>
      </c>
      <c r="N49" s="72">
        <f t="shared" si="8"/>
        <v>2</v>
      </c>
      <c r="O49" s="73">
        <f>I49*N49</f>
        <v>6.666666666666667</v>
      </c>
    </row>
    <row r="50" spans="1:15" ht="25.5">
      <c r="A50" s="80"/>
      <c r="B50" s="61" t="s">
        <v>66</v>
      </c>
      <c r="C50" s="70">
        <v>2</v>
      </c>
      <c r="D50" s="70">
        <v>5</v>
      </c>
      <c r="E50" s="70">
        <v>1</v>
      </c>
      <c r="F50" s="70">
        <v>5</v>
      </c>
      <c r="G50" s="70">
        <v>1</v>
      </c>
      <c r="H50" s="70">
        <v>3</v>
      </c>
      <c r="I50" s="71">
        <f>(C50+D50+E50+F50+G50+H50)/6</f>
        <v>2.8333333333333335</v>
      </c>
      <c r="J50" s="70">
        <v>1</v>
      </c>
      <c r="K50" s="70">
        <v>1</v>
      </c>
      <c r="L50" s="70">
        <v>1</v>
      </c>
      <c r="M50" s="70">
        <v>3</v>
      </c>
      <c r="N50" s="72">
        <f t="shared" si="8"/>
        <v>1.5</v>
      </c>
      <c r="O50" s="73">
        <f>I50*N50</f>
        <v>4.25</v>
      </c>
    </row>
    <row r="51" spans="1:15" ht="69.75" customHeight="1">
      <c r="A51" s="80"/>
      <c r="B51" s="61" t="s">
        <v>67</v>
      </c>
      <c r="C51" s="70">
        <v>5</v>
      </c>
      <c r="D51" s="70">
        <v>5</v>
      </c>
      <c r="E51" s="70">
        <v>1</v>
      </c>
      <c r="F51" s="70">
        <v>3</v>
      </c>
      <c r="G51" s="70">
        <v>1</v>
      </c>
      <c r="H51" s="70">
        <v>3</v>
      </c>
      <c r="I51" s="71">
        <f>(C51+D51+E51+F51+G51+H51)/6</f>
        <v>3</v>
      </c>
      <c r="J51" s="70">
        <v>3</v>
      </c>
      <c r="K51" s="70">
        <v>1</v>
      </c>
      <c r="L51" s="70">
        <v>1</v>
      </c>
      <c r="M51" s="70">
        <v>4</v>
      </c>
      <c r="N51" s="72">
        <f t="shared" si="8"/>
        <v>2.25</v>
      </c>
      <c r="O51" s="73">
        <f>I51*N51</f>
        <v>6.75</v>
      </c>
    </row>
    <row r="52" spans="1:15" ht="39.75" customHeight="1">
      <c r="A52" s="80"/>
      <c r="B52" s="61" t="s">
        <v>68</v>
      </c>
      <c r="C52" s="70">
        <v>4</v>
      </c>
      <c r="D52" s="70">
        <v>5</v>
      </c>
      <c r="E52" s="70">
        <v>1</v>
      </c>
      <c r="F52" s="70">
        <v>3</v>
      </c>
      <c r="G52" s="70">
        <v>1</v>
      </c>
      <c r="H52" s="70">
        <v>3</v>
      </c>
      <c r="I52" s="71">
        <f>(C52+D52+E52+F52+G52+H52)/6</f>
        <v>2.8333333333333335</v>
      </c>
      <c r="J52" s="70">
        <v>3</v>
      </c>
      <c r="K52" s="70">
        <v>1</v>
      </c>
      <c r="L52" s="70">
        <v>1</v>
      </c>
      <c r="M52" s="70">
        <v>4</v>
      </c>
      <c r="N52" s="72">
        <f t="shared" si="8"/>
        <v>2.25</v>
      </c>
      <c r="O52" s="73">
        <f>I52*N52</f>
        <v>6.375</v>
      </c>
    </row>
    <row r="53" spans="1:15" ht="39" customHeight="1">
      <c r="A53" s="80"/>
      <c r="B53" s="61" t="s">
        <v>211</v>
      </c>
      <c r="C53" s="70">
        <v>3</v>
      </c>
      <c r="D53" s="70">
        <v>5</v>
      </c>
      <c r="E53" s="70">
        <v>3</v>
      </c>
      <c r="F53" s="70">
        <v>5</v>
      </c>
      <c r="G53" s="70">
        <v>1</v>
      </c>
      <c r="H53" s="70">
        <v>3</v>
      </c>
      <c r="I53" s="71">
        <v>3</v>
      </c>
      <c r="J53" s="70">
        <v>1</v>
      </c>
      <c r="K53" s="70">
        <v>1</v>
      </c>
      <c r="L53" s="70">
        <v>4</v>
      </c>
      <c r="M53" s="70">
        <v>3</v>
      </c>
      <c r="N53" s="72">
        <f t="shared" si="8"/>
        <v>2.25</v>
      </c>
      <c r="O53" s="73">
        <v>7</v>
      </c>
    </row>
    <row r="54" spans="1:15" ht="41.25" customHeight="1">
      <c r="A54" s="80"/>
      <c r="B54" s="61" t="s">
        <v>69</v>
      </c>
      <c r="C54" s="70">
        <v>2</v>
      </c>
      <c r="D54" s="70">
        <v>5</v>
      </c>
      <c r="E54" s="70">
        <v>5</v>
      </c>
      <c r="F54" s="70">
        <v>5</v>
      </c>
      <c r="G54" s="70">
        <v>5</v>
      </c>
      <c r="H54" s="70">
        <v>1</v>
      </c>
      <c r="I54" s="71">
        <v>3.83</v>
      </c>
      <c r="J54" s="70">
        <v>2</v>
      </c>
      <c r="K54" s="70">
        <v>1</v>
      </c>
      <c r="L54" s="70">
        <v>1</v>
      </c>
      <c r="M54" s="70">
        <v>3</v>
      </c>
      <c r="N54" s="72">
        <f t="shared" si="8"/>
        <v>1.75</v>
      </c>
      <c r="O54" s="73">
        <v>7</v>
      </c>
    </row>
    <row r="55" spans="1:15" ht="30.75" customHeight="1">
      <c r="A55" s="80"/>
      <c r="B55" s="61" t="s">
        <v>70</v>
      </c>
      <c r="C55" s="70">
        <v>2</v>
      </c>
      <c r="D55" s="70">
        <v>5</v>
      </c>
      <c r="E55" s="70">
        <v>1</v>
      </c>
      <c r="F55" s="70">
        <v>3</v>
      </c>
      <c r="G55" s="70">
        <v>1</v>
      </c>
      <c r="H55" s="70">
        <v>3</v>
      </c>
      <c r="I55" s="71">
        <v>2.5</v>
      </c>
      <c r="J55" s="70">
        <v>2</v>
      </c>
      <c r="K55" s="70">
        <v>1</v>
      </c>
      <c r="L55" s="70">
        <v>1</v>
      </c>
      <c r="M55" s="70">
        <v>3</v>
      </c>
      <c r="N55" s="72">
        <v>1.75</v>
      </c>
      <c r="O55" s="73">
        <v>4</v>
      </c>
    </row>
    <row r="56" spans="1:15" ht="39" customHeight="1">
      <c r="A56" s="80"/>
      <c r="B56" s="61" t="s">
        <v>71</v>
      </c>
      <c r="C56" s="70">
        <v>4</v>
      </c>
      <c r="D56" s="70">
        <v>5</v>
      </c>
      <c r="E56" s="70">
        <v>1</v>
      </c>
      <c r="F56" s="70">
        <v>3</v>
      </c>
      <c r="G56" s="70">
        <v>1</v>
      </c>
      <c r="H56" s="70">
        <v>3</v>
      </c>
      <c r="I56" s="71">
        <v>2.83</v>
      </c>
      <c r="J56" s="70">
        <v>1</v>
      </c>
      <c r="K56" s="70">
        <v>4</v>
      </c>
      <c r="L56" s="70">
        <v>1</v>
      </c>
      <c r="M56" s="70">
        <v>3</v>
      </c>
      <c r="N56" s="72">
        <v>2.25</v>
      </c>
      <c r="O56" s="73">
        <v>6</v>
      </c>
    </row>
    <row r="57" spans="1:15" ht="30" customHeight="1">
      <c r="A57" s="80"/>
      <c r="B57" s="61" t="s">
        <v>72</v>
      </c>
      <c r="C57" s="70">
        <v>4</v>
      </c>
      <c r="D57" s="70">
        <v>5</v>
      </c>
      <c r="E57" s="70">
        <v>1</v>
      </c>
      <c r="F57" s="70">
        <v>3</v>
      </c>
      <c r="G57" s="70">
        <v>1</v>
      </c>
      <c r="H57" s="70">
        <v>3</v>
      </c>
      <c r="I57" s="71">
        <v>2.83</v>
      </c>
      <c r="J57" s="70">
        <v>1</v>
      </c>
      <c r="K57" s="70">
        <v>4</v>
      </c>
      <c r="L57" s="70">
        <v>1</v>
      </c>
      <c r="M57" s="70">
        <v>3</v>
      </c>
      <c r="N57" s="72">
        <v>2.25</v>
      </c>
      <c r="O57" s="73">
        <v>6</v>
      </c>
    </row>
    <row r="58" spans="1:15" ht="50.25" customHeight="1">
      <c r="A58" s="80"/>
      <c r="B58" s="61" t="s">
        <v>37</v>
      </c>
      <c r="C58" s="70">
        <v>2</v>
      </c>
      <c r="D58" s="70">
        <v>5</v>
      </c>
      <c r="E58" s="70">
        <v>1</v>
      </c>
      <c r="F58" s="70">
        <v>5</v>
      </c>
      <c r="G58" s="70">
        <v>1</v>
      </c>
      <c r="H58" s="70">
        <v>3</v>
      </c>
      <c r="I58" s="71">
        <v>2.83</v>
      </c>
      <c r="J58" s="70">
        <v>4</v>
      </c>
      <c r="K58" s="70">
        <v>1</v>
      </c>
      <c r="L58" s="70">
        <v>1</v>
      </c>
      <c r="M58" s="70">
        <v>3</v>
      </c>
      <c r="N58" s="72">
        <v>2.25</v>
      </c>
      <c r="O58" s="73">
        <v>6</v>
      </c>
    </row>
    <row r="59" spans="1:15" ht="51" customHeight="1">
      <c r="A59" s="80" t="s">
        <v>73</v>
      </c>
      <c r="B59" s="61" t="s">
        <v>74</v>
      </c>
      <c r="C59" s="70">
        <v>4</v>
      </c>
      <c r="D59" s="70">
        <v>5</v>
      </c>
      <c r="E59" s="70">
        <v>3</v>
      </c>
      <c r="F59" s="70">
        <v>5</v>
      </c>
      <c r="G59" s="70">
        <v>5</v>
      </c>
      <c r="H59" s="70">
        <v>3</v>
      </c>
      <c r="I59" s="71">
        <f>(C59+D59+E59+F59+G59+H59)/6</f>
        <v>4.166666666666667</v>
      </c>
      <c r="J59" s="70">
        <v>4</v>
      </c>
      <c r="K59" s="70">
        <v>1</v>
      </c>
      <c r="L59" s="70">
        <v>1</v>
      </c>
      <c r="M59" s="70">
        <v>4</v>
      </c>
      <c r="N59" s="72">
        <f>(J59+K59+L59+M59)/4</f>
        <v>2.5</v>
      </c>
      <c r="O59" s="73">
        <f>I59*N59</f>
        <v>10.416666666666668</v>
      </c>
    </row>
    <row r="60" spans="1:15" ht="39.75" customHeight="1">
      <c r="A60" s="80"/>
      <c r="B60" s="61" t="s">
        <v>75</v>
      </c>
      <c r="C60" s="70">
        <v>4</v>
      </c>
      <c r="D60" s="70">
        <v>5</v>
      </c>
      <c r="E60" s="70">
        <v>3</v>
      </c>
      <c r="F60" s="70">
        <v>5</v>
      </c>
      <c r="G60" s="70">
        <v>5</v>
      </c>
      <c r="H60" s="70">
        <v>3</v>
      </c>
      <c r="I60" s="71">
        <f>(C60+D60+E60+F60+G60+H60)/6</f>
        <v>4.166666666666667</v>
      </c>
      <c r="J60" s="70">
        <v>4</v>
      </c>
      <c r="K60" s="70">
        <v>1</v>
      </c>
      <c r="L60" s="70">
        <v>1</v>
      </c>
      <c r="M60" s="70">
        <v>4</v>
      </c>
      <c r="N60" s="72">
        <f>(J60+K60+L60+M60)/4</f>
        <v>2.5</v>
      </c>
      <c r="O60" s="73">
        <f>I60*N60</f>
        <v>10.416666666666668</v>
      </c>
    </row>
    <row r="61" spans="1:15" ht="39" customHeight="1">
      <c r="A61" s="80"/>
      <c r="B61" s="61" t="s">
        <v>76</v>
      </c>
      <c r="C61" s="70">
        <v>2</v>
      </c>
      <c r="D61" s="70">
        <v>5</v>
      </c>
      <c r="E61" s="70">
        <v>3</v>
      </c>
      <c r="F61" s="70">
        <v>3</v>
      </c>
      <c r="G61" s="70">
        <v>1</v>
      </c>
      <c r="H61" s="70">
        <v>4</v>
      </c>
      <c r="I61" s="71">
        <f>(C61+D61+E61+F61+G61+H61)/6</f>
        <v>3</v>
      </c>
      <c r="J61" s="70">
        <v>3</v>
      </c>
      <c r="K61" s="70">
        <v>1</v>
      </c>
      <c r="L61" s="70">
        <v>1</v>
      </c>
      <c r="M61" s="70">
        <v>4</v>
      </c>
      <c r="N61" s="72">
        <f>(J61+K61+L61+M61)/4</f>
        <v>2.25</v>
      </c>
      <c r="O61" s="73">
        <f>I61*N61</f>
        <v>6.75</v>
      </c>
    </row>
    <row r="62" spans="1:15" ht="29.25" customHeight="1">
      <c r="A62" s="80"/>
      <c r="B62" s="61" t="s">
        <v>79</v>
      </c>
      <c r="C62" s="70">
        <v>4</v>
      </c>
      <c r="D62" s="70">
        <v>5</v>
      </c>
      <c r="E62" s="70">
        <v>1</v>
      </c>
      <c r="F62" s="70">
        <v>3</v>
      </c>
      <c r="G62" s="70">
        <v>1</v>
      </c>
      <c r="H62" s="70">
        <v>3</v>
      </c>
      <c r="I62" s="71">
        <f>(C62+D62+E62+F62+G62+H62)/6</f>
        <v>2.8333333333333335</v>
      </c>
      <c r="J62" s="70">
        <v>3</v>
      </c>
      <c r="K62" s="70">
        <v>1</v>
      </c>
      <c r="L62" s="70">
        <v>1</v>
      </c>
      <c r="M62" s="70">
        <v>4</v>
      </c>
      <c r="N62" s="72">
        <f>(J62+K62+L62+M62)/4</f>
        <v>2.25</v>
      </c>
      <c r="O62" s="73">
        <f>I62*N62</f>
        <v>6.375</v>
      </c>
    </row>
    <row r="63" spans="1:15" ht="48.75" customHeight="1">
      <c r="A63" s="80"/>
      <c r="B63" s="61" t="s">
        <v>37</v>
      </c>
      <c r="C63" s="70">
        <v>2</v>
      </c>
      <c r="D63" s="70">
        <v>5</v>
      </c>
      <c r="E63" s="70">
        <v>1</v>
      </c>
      <c r="F63" s="70">
        <v>5</v>
      </c>
      <c r="G63" s="70">
        <v>1</v>
      </c>
      <c r="H63" s="70">
        <v>3</v>
      </c>
      <c r="I63" s="71">
        <v>2.83</v>
      </c>
      <c r="J63" s="70">
        <v>4</v>
      </c>
      <c r="K63" s="70">
        <v>1</v>
      </c>
      <c r="L63" s="70">
        <v>1</v>
      </c>
      <c r="M63" s="70">
        <v>3</v>
      </c>
      <c r="N63" s="72">
        <v>2.25</v>
      </c>
      <c r="O63" s="73">
        <v>6</v>
      </c>
    </row>
    <row r="64" spans="1:15" ht="31.5" customHeight="1">
      <c r="A64" s="80" t="s">
        <v>80</v>
      </c>
      <c r="B64" s="61" t="s">
        <v>179</v>
      </c>
      <c r="C64" s="70">
        <v>4</v>
      </c>
      <c r="D64" s="70">
        <v>5</v>
      </c>
      <c r="E64" s="70">
        <v>1</v>
      </c>
      <c r="F64" s="70">
        <v>5</v>
      </c>
      <c r="G64" s="70">
        <v>1</v>
      </c>
      <c r="H64" s="70">
        <v>2</v>
      </c>
      <c r="I64" s="71">
        <f>(C64+D64+E64+F64+G64+H64)/6</f>
        <v>3</v>
      </c>
      <c r="J64" s="70">
        <v>4</v>
      </c>
      <c r="K64" s="70">
        <v>1</v>
      </c>
      <c r="L64" s="70">
        <v>1</v>
      </c>
      <c r="M64" s="70">
        <v>4</v>
      </c>
      <c r="N64" s="72">
        <f>(J64+K64+L64+M64)/4</f>
        <v>2.5</v>
      </c>
      <c r="O64" s="73">
        <f>I64*N64</f>
        <v>7.5</v>
      </c>
    </row>
    <row r="65" spans="1:15" ht="31.5" customHeight="1">
      <c r="A65" s="80"/>
      <c r="B65" s="77" t="s">
        <v>180</v>
      </c>
      <c r="C65" s="70">
        <v>2</v>
      </c>
      <c r="D65" s="70">
        <v>5</v>
      </c>
      <c r="E65" s="70">
        <v>1</v>
      </c>
      <c r="F65" s="70">
        <v>5</v>
      </c>
      <c r="G65" s="70">
        <v>5</v>
      </c>
      <c r="H65" s="70">
        <v>2</v>
      </c>
      <c r="I65" s="71">
        <v>3.33</v>
      </c>
      <c r="J65" s="70">
        <v>1</v>
      </c>
      <c r="K65" s="70">
        <v>1</v>
      </c>
      <c r="L65" s="70">
        <v>2</v>
      </c>
      <c r="M65" s="70">
        <v>3</v>
      </c>
      <c r="N65" s="72">
        <v>1.75</v>
      </c>
      <c r="O65" s="73">
        <v>6</v>
      </c>
    </row>
    <row r="66" spans="1:15" ht="31.5" customHeight="1">
      <c r="A66" s="80"/>
      <c r="B66" s="61" t="s">
        <v>181</v>
      </c>
      <c r="C66" s="70">
        <v>2</v>
      </c>
      <c r="D66" s="70">
        <v>5</v>
      </c>
      <c r="E66" s="70">
        <v>1</v>
      </c>
      <c r="F66" s="70">
        <v>5</v>
      </c>
      <c r="G66" s="70">
        <v>5</v>
      </c>
      <c r="H66" s="70">
        <v>2</v>
      </c>
      <c r="I66" s="71">
        <v>3.33</v>
      </c>
      <c r="J66" s="70">
        <v>1</v>
      </c>
      <c r="K66" s="70">
        <v>1</v>
      </c>
      <c r="L66" s="70">
        <v>2</v>
      </c>
      <c r="M66" s="70">
        <v>3</v>
      </c>
      <c r="N66" s="72">
        <v>1.75</v>
      </c>
      <c r="O66" s="73">
        <v>6</v>
      </c>
    </row>
    <row r="67" spans="1:15" ht="31.5" customHeight="1">
      <c r="A67" s="80"/>
      <c r="B67" s="61" t="s">
        <v>182</v>
      </c>
      <c r="C67" s="70">
        <v>2</v>
      </c>
      <c r="D67" s="70">
        <v>5</v>
      </c>
      <c r="E67" s="70">
        <v>1</v>
      </c>
      <c r="F67" s="70">
        <v>5</v>
      </c>
      <c r="G67" s="70">
        <v>5</v>
      </c>
      <c r="H67" s="70">
        <v>2</v>
      </c>
      <c r="I67" s="71">
        <v>3.33</v>
      </c>
      <c r="J67" s="70">
        <v>1</v>
      </c>
      <c r="K67" s="70">
        <v>1</v>
      </c>
      <c r="L67" s="70">
        <v>2</v>
      </c>
      <c r="M67" s="70">
        <v>3</v>
      </c>
      <c r="N67" s="72">
        <v>1.75</v>
      </c>
      <c r="O67" s="73">
        <v>6</v>
      </c>
    </row>
    <row r="68" spans="1:15" ht="31.5" customHeight="1">
      <c r="A68" s="80"/>
      <c r="B68" s="61" t="s">
        <v>81</v>
      </c>
      <c r="C68" s="70">
        <v>2</v>
      </c>
      <c r="D68" s="70">
        <v>5</v>
      </c>
      <c r="E68" s="70">
        <v>1</v>
      </c>
      <c r="F68" s="70">
        <v>5</v>
      </c>
      <c r="G68" s="70">
        <v>1</v>
      </c>
      <c r="H68" s="70">
        <v>3</v>
      </c>
      <c r="I68" s="71">
        <v>2.83</v>
      </c>
      <c r="J68" s="70">
        <v>1</v>
      </c>
      <c r="K68" s="70">
        <v>1</v>
      </c>
      <c r="L68" s="70">
        <v>4</v>
      </c>
      <c r="M68" s="70">
        <v>3</v>
      </c>
      <c r="N68" s="72">
        <v>2.25</v>
      </c>
      <c r="O68" s="73">
        <v>6</v>
      </c>
    </row>
    <row r="69" spans="1:15" ht="24" customHeight="1">
      <c r="A69" s="80"/>
      <c r="B69" s="61" t="s">
        <v>218</v>
      </c>
      <c r="C69" s="70">
        <v>4</v>
      </c>
      <c r="D69" s="70">
        <v>5</v>
      </c>
      <c r="E69" s="70">
        <v>1</v>
      </c>
      <c r="F69" s="70">
        <v>3</v>
      </c>
      <c r="G69" s="70">
        <v>1</v>
      </c>
      <c r="H69" s="70">
        <v>3</v>
      </c>
      <c r="I69" s="71">
        <f aca="true" t="shared" si="9" ref="I69:I80">(C69+D69+E69+F69+G69+H69)/6</f>
        <v>2.8333333333333335</v>
      </c>
      <c r="J69" s="70">
        <v>4</v>
      </c>
      <c r="K69" s="70">
        <v>1</v>
      </c>
      <c r="L69" s="70">
        <v>1</v>
      </c>
      <c r="M69" s="70">
        <v>4</v>
      </c>
      <c r="N69" s="72">
        <f aca="true" t="shared" si="10" ref="N69:N80">(J69+K69+L69+M69)/4</f>
        <v>2.5</v>
      </c>
      <c r="O69" s="73">
        <f aca="true" t="shared" si="11" ref="O69:O80">I69*N69</f>
        <v>7.083333333333334</v>
      </c>
    </row>
    <row r="70" spans="1:15" ht="24" customHeight="1">
      <c r="A70" s="80"/>
      <c r="B70" s="61" t="s">
        <v>217</v>
      </c>
      <c r="C70" s="70">
        <v>4</v>
      </c>
      <c r="D70" s="70">
        <v>5</v>
      </c>
      <c r="E70" s="70">
        <v>1</v>
      </c>
      <c r="F70" s="70">
        <v>3</v>
      </c>
      <c r="G70" s="70">
        <v>1</v>
      </c>
      <c r="H70" s="70">
        <v>3</v>
      </c>
      <c r="I70" s="71">
        <f t="shared" si="9"/>
        <v>2.8333333333333335</v>
      </c>
      <c r="J70" s="70">
        <v>4</v>
      </c>
      <c r="K70" s="70">
        <v>1</v>
      </c>
      <c r="L70" s="70">
        <v>1</v>
      </c>
      <c r="M70" s="70">
        <v>4</v>
      </c>
      <c r="N70" s="72">
        <f t="shared" si="10"/>
        <v>2.5</v>
      </c>
      <c r="O70" s="73">
        <f t="shared" si="11"/>
        <v>7.083333333333334</v>
      </c>
    </row>
    <row r="71" spans="1:15" ht="30" customHeight="1">
      <c r="A71" s="80"/>
      <c r="B71" s="61" t="s">
        <v>183</v>
      </c>
      <c r="C71" s="70">
        <v>4</v>
      </c>
      <c r="D71" s="70">
        <v>5</v>
      </c>
      <c r="E71" s="70">
        <v>1</v>
      </c>
      <c r="F71" s="70">
        <v>3</v>
      </c>
      <c r="G71" s="70">
        <v>1</v>
      </c>
      <c r="H71" s="70">
        <v>3</v>
      </c>
      <c r="I71" s="71">
        <f t="shared" si="9"/>
        <v>2.8333333333333335</v>
      </c>
      <c r="J71" s="70">
        <v>3</v>
      </c>
      <c r="K71" s="70">
        <v>1</v>
      </c>
      <c r="L71" s="70">
        <v>1</v>
      </c>
      <c r="M71" s="70">
        <v>4</v>
      </c>
      <c r="N71" s="72">
        <f t="shared" si="10"/>
        <v>2.25</v>
      </c>
      <c r="O71" s="73">
        <f t="shared" si="11"/>
        <v>6.375</v>
      </c>
    </row>
    <row r="72" spans="1:15" ht="30" customHeight="1">
      <c r="A72" s="80"/>
      <c r="B72" s="61" t="s">
        <v>184</v>
      </c>
      <c r="C72" s="70">
        <v>4</v>
      </c>
      <c r="D72" s="70">
        <v>5</v>
      </c>
      <c r="E72" s="70">
        <v>1</v>
      </c>
      <c r="F72" s="70">
        <v>3</v>
      </c>
      <c r="G72" s="70">
        <v>1</v>
      </c>
      <c r="H72" s="70">
        <v>3</v>
      </c>
      <c r="I72" s="71">
        <f t="shared" si="9"/>
        <v>2.8333333333333335</v>
      </c>
      <c r="J72" s="70">
        <v>3</v>
      </c>
      <c r="K72" s="70">
        <v>1</v>
      </c>
      <c r="L72" s="70">
        <v>1</v>
      </c>
      <c r="M72" s="70">
        <v>4</v>
      </c>
      <c r="N72" s="72">
        <f t="shared" si="10"/>
        <v>2.25</v>
      </c>
      <c r="O72" s="73">
        <f t="shared" si="11"/>
        <v>6.375</v>
      </c>
    </row>
    <row r="73" spans="1:15" ht="25.5">
      <c r="A73" s="80"/>
      <c r="B73" s="61" t="s">
        <v>185</v>
      </c>
      <c r="C73" s="70">
        <v>4</v>
      </c>
      <c r="D73" s="70">
        <v>5</v>
      </c>
      <c r="E73" s="70">
        <v>1</v>
      </c>
      <c r="F73" s="70">
        <v>3</v>
      </c>
      <c r="G73" s="70">
        <v>1</v>
      </c>
      <c r="H73" s="70">
        <v>3</v>
      </c>
      <c r="I73" s="71">
        <f t="shared" si="9"/>
        <v>2.8333333333333335</v>
      </c>
      <c r="J73" s="70">
        <v>3</v>
      </c>
      <c r="K73" s="70">
        <v>1</v>
      </c>
      <c r="L73" s="70">
        <v>1</v>
      </c>
      <c r="M73" s="70">
        <v>4</v>
      </c>
      <c r="N73" s="72">
        <f t="shared" si="10"/>
        <v>2.25</v>
      </c>
      <c r="O73" s="73">
        <f t="shared" si="11"/>
        <v>6.375</v>
      </c>
    </row>
    <row r="74" spans="1:15" ht="22.5" customHeight="1">
      <c r="A74" s="80"/>
      <c r="B74" s="61" t="s">
        <v>186</v>
      </c>
      <c r="C74" s="70">
        <v>4</v>
      </c>
      <c r="D74" s="70">
        <v>5</v>
      </c>
      <c r="E74" s="70">
        <v>1</v>
      </c>
      <c r="F74" s="70">
        <v>3</v>
      </c>
      <c r="G74" s="70">
        <v>1</v>
      </c>
      <c r="H74" s="70">
        <v>2</v>
      </c>
      <c r="I74" s="71">
        <f t="shared" si="9"/>
        <v>2.6666666666666665</v>
      </c>
      <c r="J74" s="70">
        <v>3</v>
      </c>
      <c r="K74" s="70">
        <v>1</v>
      </c>
      <c r="L74" s="70">
        <v>1</v>
      </c>
      <c r="M74" s="70">
        <v>4</v>
      </c>
      <c r="N74" s="72">
        <f t="shared" si="10"/>
        <v>2.25</v>
      </c>
      <c r="O74" s="73">
        <f t="shared" si="11"/>
        <v>6</v>
      </c>
    </row>
    <row r="75" spans="1:15" ht="22.5" customHeight="1">
      <c r="A75" s="80"/>
      <c r="B75" s="61" t="s">
        <v>187</v>
      </c>
      <c r="C75" s="70">
        <v>2</v>
      </c>
      <c r="D75" s="70">
        <v>5</v>
      </c>
      <c r="E75" s="70">
        <v>1</v>
      </c>
      <c r="F75" s="70">
        <v>3</v>
      </c>
      <c r="G75" s="70">
        <v>1</v>
      </c>
      <c r="H75" s="70">
        <v>2</v>
      </c>
      <c r="I75" s="71">
        <f t="shared" si="9"/>
        <v>2.3333333333333335</v>
      </c>
      <c r="J75" s="70">
        <v>3</v>
      </c>
      <c r="K75" s="70">
        <v>1</v>
      </c>
      <c r="L75" s="70">
        <v>1</v>
      </c>
      <c r="M75" s="70">
        <v>4</v>
      </c>
      <c r="N75" s="72">
        <f t="shared" si="10"/>
        <v>2.25</v>
      </c>
      <c r="O75" s="73">
        <f t="shared" si="11"/>
        <v>5.25</v>
      </c>
    </row>
    <row r="76" spans="1:15" ht="22.5" customHeight="1">
      <c r="A76" s="80"/>
      <c r="B76" s="61" t="s">
        <v>188</v>
      </c>
      <c r="C76" s="70">
        <v>4</v>
      </c>
      <c r="D76" s="70">
        <v>5</v>
      </c>
      <c r="E76" s="70">
        <v>1</v>
      </c>
      <c r="F76" s="70">
        <v>3</v>
      </c>
      <c r="G76" s="70">
        <v>5</v>
      </c>
      <c r="H76" s="70">
        <v>3</v>
      </c>
      <c r="I76" s="71">
        <f t="shared" si="9"/>
        <v>3.5</v>
      </c>
      <c r="J76" s="70">
        <v>3</v>
      </c>
      <c r="K76" s="70">
        <v>1</v>
      </c>
      <c r="L76" s="70">
        <v>1</v>
      </c>
      <c r="M76" s="70">
        <v>4</v>
      </c>
      <c r="N76" s="72">
        <f t="shared" si="10"/>
        <v>2.25</v>
      </c>
      <c r="O76" s="73">
        <f t="shared" si="11"/>
        <v>7.875</v>
      </c>
    </row>
    <row r="77" spans="1:15" ht="33" customHeight="1">
      <c r="A77" s="80"/>
      <c r="B77" s="61" t="s">
        <v>189</v>
      </c>
      <c r="C77" s="70">
        <v>2</v>
      </c>
      <c r="D77" s="70">
        <v>5</v>
      </c>
      <c r="E77" s="70">
        <v>1</v>
      </c>
      <c r="F77" s="70">
        <v>3</v>
      </c>
      <c r="G77" s="70">
        <v>1</v>
      </c>
      <c r="H77" s="70">
        <v>3</v>
      </c>
      <c r="I77" s="71">
        <f t="shared" si="9"/>
        <v>2.5</v>
      </c>
      <c r="J77" s="70">
        <v>3</v>
      </c>
      <c r="K77" s="70">
        <v>1</v>
      </c>
      <c r="L77" s="70">
        <v>1</v>
      </c>
      <c r="M77" s="70">
        <v>4</v>
      </c>
      <c r="N77" s="72">
        <f t="shared" si="10"/>
        <v>2.25</v>
      </c>
      <c r="O77" s="73">
        <f t="shared" si="11"/>
        <v>5.625</v>
      </c>
    </row>
    <row r="78" spans="1:15" ht="50.25" customHeight="1">
      <c r="A78" s="80"/>
      <c r="B78" s="61" t="s">
        <v>190</v>
      </c>
      <c r="C78" s="70">
        <v>4</v>
      </c>
      <c r="D78" s="70">
        <v>5</v>
      </c>
      <c r="E78" s="70">
        <v>1</v>
      </c>
      <c r="F78" s="70">
        <v>3</v>
      </c>
      <c r="G78" s="70">
        <v>1</v>
      </c>
      <c r="H78" s="70">
        <v>3</v>
      </c>
      <c r="I78" s="71">
        <f t="shared" si="9"/>
        <v>2.8333333333333335</v>
      </c>
      <c r="J78" s="70">
        <v>3</v>
      </c>
      <c r="K78" s="70">
        <v>1</v>
      </c>
      <c r="L78" s="70">
        <v>1</v>
      </c>
      <c r="M78" s="70">
        <v>4</v>
      </c>
      <c r="N78" s="72">
        <f t="shared" si="10"/>
        <v>2.25</v>
      </c>
      <c r="O78" s="73">
        <f t="shared" si="11"/>
        <v>6.375</v>
      </c>
    </row>
    <row r="79" spans="1:15" ht="37.5" customHeight="1">
      <c r="A79" s="80"/>
      <c r="B79" s="61" t="s">
        <v>203</v>
      </c>
      <c r="C79" s="70">
        <v>4</v>
      </c>
      <c r="D79" s="70">
        <v>5</v>
      </c>
      <c r="E79" s="70">
        <v>1</v>
      </c>
      <c r="F79" s="70">
        <v>3</v>
      </c>
      <c r="G79" s="70">
        <v>1</v>
      </c>
      <c r="H79" s="70">
        <v>2</v>
      </c>
      <c r="I79" s="71">
        <f t="shared" si="9"/>
        <v>2.6666666666666665</v>
      </c>
      <c r="J79" s="70">
        <v>2</v>
      </c>
      <c r="K79" s="70">
        <v>1</v>
      </c>
      <c r="L79" s="70">
        <v>1</v>
      </c>
      <c r="M79" s="70">
        <v>4</v>
      </c>
      <c r="N79" s="72">
        <f t="shared" si="10"/>
        <v>2</v>
      </c>
      <c r="O79" s="73">
        <f t="shared" si="11"/>
        <v>5.333333333333333</v>
      </c>
    </row>
    <row r="80" spans="1:15" ht="21.75" customHeight="1">
      <c r="A80" s="80"/>
      <c r="B80" s="61" t="s">
        <v>204</v>
      </c>
      <c r="C80" s="70">
        <v>4</v>
      </c>
      <c r="D80" s="70">
        <v>5</v>
      </c>
      <c r="E80" s="70">
        <v>1</v>
      </c>
      <c r="F80" s="70">
        <v>3</v>
      </c>
      <c r="G80" s="70">
        <v>1</v>
      </c>
      <c r="H80" s="70">
        <v>2</v>
      </c>
      <c r="I80" s="71">
        <f t="shared" si="9"/>
        <v>2.6666666666666665</v>
      </c>
      <c r="J80" s="70">
        <v>2</v>
      </c>
      <c r="K80" s="70">
        <v>1</v>
      </c>
      <c r="L80" s="70">
        <v>1</v>
      </c>
      <c r="M80" s="70">
        <v>4</v>
      </c>
      <c r="N80" s="72">
        <f t="shared" si="10"/>
        <v>2</v>
      </c>
      <c r="O80" s="73">
        <f t="shared" si="11"/>
        <v>5.333333333333333</v>
      </c>
    </row>
    <row r="81" spans="1:15" ht="21.75" customHeight="1">
      <c r="A81" s="80"/>
      <c r="B81" s="61" t="s">
        <v>205</v>
      </c>
      <c r="C81" s="70">
        <v>3</v>
      </c>
      <c r="D81" s="70">
        <v>5</v>
      </c>
      <c r="E81" s="70">
        <v>1</v>
      </c>
      <c r="F81" s="70">
        <v>5</v>
      </c>
      <c r="G81" s="70">
        <v>1</v>
      </c>
      <c r="H81" s="70">
        <v>4</v>
      </c>
      <c r="I81" s="71">
        <v>3.16</v>
      </c>
      <c r="J81" s="70">
        <v>1</v>
      </c>
      <c r="K81" s="70">
        <v>1</v>
      </c>
      <c r="L81" s="70">
        <v>4</v>
      </c>
      <c r="M81" s="70">
        <v>3</v>
      </c>
      <c r="N81" s="72">
        <v>2.25</v>
      </c>
      <c r="O81" s="73">
        <v>7</v>
      </c>
    </row>
    <row r="82" spans="1:15" ht="27" customHeight="1">
      <c r="A82" s="80"/>
      <c r="B82" s="61" t="s">
        <v>208</v>
      </c>
      <c r="C82" s="70">
        <v>2</v>
      </c>
      <c r="D82" s="70">
        <v>5</v>
      </c>
      <c r="E82" s="70">
        <v>1</v>
      </c>
      <c r="F82" s="70">
        <v>5</v>
      </c>
      <c r="G82" s="70">
        <v>1</v>
      </c>
      <c r="H82" s="70">
        <v>4</v>
      </c>
      <c r="I82" s="71">
        <v>3</v>
      </c>
      <c r="J82" s="70">
        <v>1</v>
      </c>
      <c r="K82" s="70">
        <v>1</v>
      </c>
      <c r="L82" s="70">
        <v>1</v>
      </c>
      <c r="M82" s="70">
        <v>3</v>
      </c>
      <c r="N82" s="72">
        <v>1.5</v>
      </c>
      <c r="O82" s="73">
        <v>4.5</v>
      </c>
    </row>
    <row r="83" spans="1:15" ht="28.5" customHeight="1">
      <c r="A83" s="80"/>
      <c r="B83" s="61" t="s">
        <v>82</v>
      </c>
      <c r="C83" s="70">
        <v>2</v>
      </c>
      <c r="D83" s="70">
        <v>5</v>
      </c>
      <c r="E83" s="70">
        <v>1</v>
      </c>
      <c r="F83" s="70">
        <v>5</v>
      </c>
      <c r="G83" s="70">
        <v>1</v>
      </c>
      <c r="H83" s="70">
        <v>4</v>
      </c>
      <c r="I83" s="71">
        <v>3</v>
      </c>
      <c r="J83" s="70">
        <v>1</v>
      </c>
      <c r="K83" s="70">
        <v>1</v>
      </c>
      <c r="L83" s="70">
        <v>1</v>
      </c>
      <c r="M83" s="70">
        <v>3</v>
      </c>
      <c r="N83" s="72">
        <v>1.5</v>
      </c>
      <c r="O83" s="73">
        <v>5</v>
      </c>
    </row>
    <row r="84" spans="1:15" ht="27" customHeight="1">
      <c r="A84" s="80"/>
      <c r="B84" s="61" t="s">
        <v>83</v>
      </c>
      <c r="C84" s="70">
        <v>2</v>
      </c>
      <c r="D84" s="70">
        <v>5</v>
      </c>
      <c r="E84" s="70">
        <v>1</v>
      </c>
      <c r="F84" s="70">
        <v>5</v>
      </c>
      <c r="G84" s="70">
        <v>1</v>
      </c>
      <c r="H84" s="70">
        <v>4</v>
      </c>
      <c r="I84" s="71">
        <v>3</v>
      </c>
      <c r="J84" s="70">
        <v>1</v>
      </c>
      <c r="K84" s="70">
        <v>1</v>
      </c>
      <c r="L84" s="70">
        <v>1</v>
      </c>
      <c r="M84" s="70">
        <v>3</v>
      </c>
      <c r="N84" s="72">
        <v>1.5</v>
      </c>
      <c r="O84" s="73">
        <v>5</v>
      </c>
    </row>
    <row r="85" spans="1:15" ht="106.5" customHeight="1">
      <c r="A85" s="80"/>
      <c r="B85" s="61" t="s">
        <v>84</v>
      </c>
      <c r="C85" s="70">
        <v>2</v>
      </c>
      <c r="D85" s="70">
        <v>5</v>
      </c>
      <c r="E85" s="70">
        <v>1</v>
      </c>
      <c r="F85" s="70">
        <v>5</v>
      </c>
      <c r="G85" s="70">
        <v>1</v>
      </c>
      <c r="H85" s="70">
        <v>4</v>
      </c>
      <c r="I85" s="71">
        <v>3</v>
      </c>
      <c r="J85" s="70">
        <v>1</v>
      </c>
      <c r="K85" s="70">
        <v>1</v>
      </c>
      <c r="L85" s="70">
        <v>1</v>
      </c>
      <c r="M85" s="70">
        <v>3</v>
      </c>
      <c r="N85" s="72">
        <v>1.5</v>
      </c>
      <c r="O85" s="73">
        <v>5</v>
      </c>
    </row>
    <row r="86" spans="1:15" ht="33" customHeight="1">
      <c r="A86" s="80"/>
      <c r="B86" s="61" t="s">
        <v>177</v>
      </c>
      <c r="C86" s="70">
        <v>2</v>
      </c>
      <c r="D86" s="70">
        <v>5</v>
      </c>
      <c r="E86" s="70">
        <v>1</v>
      </c>
      <c r="F86" s="70">
        <v>5</v>
      </c>
      <c r="G86" s="70">
        <v>1</v>
      </c>
      <c r="H86" s="70">
        <v>4</v>
      </c>
      <c r="I86" s="71">
        <v>3</v>
      </c>
      <c r="J86" s="70">
        <v>1</v>
      </c>
      <c r="K86" s="70">
        <v>1</v>
      </c>
      <c r="L86" s="70">
        <v>1</v>
      </c>
      <c r="M86" s="70">
        <v>3</v>
      </c>
      <c r="N86" s="72">
        <v>1.5</v>
      </c>
      <c r="O86" s="73">
        <v>5</v>
      </c>
    </row>
    <row r="87" spans="1:15" ht="24.75" customHeight="1">
      <c r="A87" s="80"/>
      <c r="B87" s="61" t="s">
        <v>85</v>
      </c>
      <c r="C87" s="70">
        <v>2</v>
      </c>
      <c r="D87" s="70">
        <v>5</v>
      </c>
      <c r="E87" s="70">
        <v>1</v>
      </c>
      <c r="F87" s="70">
        <v>5</v>
      </c>
      <c r="G87" s="70">
        <v>1</v>
      </c>
      <c r="H87" s="70">
        <v>4</v>
      </c>
      <c r="I87" s="71">
        <v>3</v>
      </c>
      <c r="J87" s="70">
        <v>1</v>
      </c>
      <c r="K87" s="70">
        <v>1</v>
      </c>
      <c r="L87" s="70">
        <v>3</v>
      </c>
      <c r="M87" s="70">
        <v>3</v>
      </c>
      <c r="N87" s="72">
        <v>2</v>
      </c>
      <c r="O87" s="73">
        <v>6</v>
      </c>
    </row>
    <row r="88" spans="1:15" ht="40.5" customHeight="1">
      <c r="A88" s="80"/>
      <c r="B88" s="61" t="s">
        <v>86</v>
      </c>
      <c r="C88" s="70">
        <v>2</v>
      </c>
      <c r="D88" s="70">
        <v>5</v>
      </c>
      <c r="E88" s="70">
        <v>1</v>
      </c>
      <c r="F88" s="70">
        <v>5</v>
      </c>
      <c r="G88" s="70">
        <v>1</v>
      </c>
      <c r="H88" s="70">
        <v>4</v>
      </c>
      <c r="I88" s="71">
        <v>3</v>
      </c>
      <c r="J88" s="70">
        <v>1</v>
      </c>
      <c r="K88" s="70">
        <v>1</v>
      </c>
      <c r="L88" s="70">
        <v>3</v>
      </c>
      <c r="M88" s="70">
        <v>3</v>
      </c>
      <c r="N88" s="72">
        <v>2</v>
      </c>
      <c r="O88" s="73">
        <v>6</v>
      </c>
    </row>
    <row r="89" spans="1:15" ht="38.25">
      <c r="A89" s="80"/>
      <c r="B89" s="61" t="s">
        <v>37</v>
      </c>
      <c r="C89" s="70">
        <v>2</v>
      </c>
      <c r="D89" s="70">
        <v>5</v>
      </c>
      <c r="E89" s="70">
        <v>1</v>
      </c>
      <c r="F89" s="70">
        <v>5</v>
      </c>
      <c r="G89" s="70">
        <v>1</v>
      </c>
      <c r="H89" s="70">
        <v>3</v>
      </c>
      <c r="I89" s="71">
        <v>2.83</v>
      </c>
      <c r="J89" s="70">
        <v>4</v>
      </c>
      <c r="K89" s="70">
        <v>1</v>
      </c>
      <c r="L89" s="70">
        <v>1</v>
      </c>
      <c r="M89" s="70">
        <v>3</v>
      </c>
      <c r="N89" s="72">
        <v>2.25</v>
      </c>
      <c r="O89" s="73">
        <v>6</v>
      </c>
    </row>
    <row r="90" spans="1:15" ht="76.5">
      <c r="A90" s="80" t="s">
        <v>87</v>
      </c>
      <c r="B90" s="61" t="s">
        <v>88</v>
      </c>
      <c r="C90" s="70">
        <v>5</v>
      </c>
      <c r="D90" s="70">
        <v>5</v>
      </c>
      <c r="E90" s="70">
        <v>1</v>
      </c>
      <c r="F90" s="70">
        <v>3</v>
      </c>
      <c r="G90" s="70">
        <v>1</v>
      </c>
      <c r="H90" s="70">
        <v>2</v>
      </c>
      <c r="I90" s="71">
        <f>(C90+D90+E90+F90+G90+H90)/6</f>
        <v>2.8333333333333335</v>
      </c>
      <c r="J90" s="70">
        <v>5</v>
      </c>
      <c r="K90" s="70">
        <v>1</v>
      </c>
      <c r="L90" s="70">
        <v>1</v>
      </c>
      <c r="M90" s="70">
        <v>4</v>
      </c>
      <c r="N90" s="72">
        <f>(J90+K90+L90+M90)/4</f>
        <v>2.75</v>
      </c>
      <c r="O90" s="73">
        <f>I90*N90</f>
        <v>7.791666666666667</v>
      </c>
    </row>
    <row r="91" spans="1:15" ht="28.5" customHeight="1">
      <c r="A91" s="80"/>
      <c r="B91" s="61" t="s">
        <v>89</v>
      </c>
      <c r="C91" s="70">
        <v>5</v>
      </c>
      <c r="D91" s="70">
        <v>5</v>
      </c>
      <c r="E91" s="70">
        <v>1</v>
      </c>
      <c r="F91" s="70">
        <v>3</v>
      </c>
      <c r="G91" s="70">
        <v>1</v>
      </c>
      <c r="H91" s="70">
        <v>2</v>
      </c>
      <c r="I91" s="71">
        <f>(C91+D91+E91+F91+G91+H91)/6</f>
        <v>2.8333333333333335</v>
      </c>
      <c r="J91" s="70">
        <v>5</v>
      </c>
      <c r="K91" s="70">
        <v>1</v>
      </c>
      <c r="L91" s="70">
        <v>1</v>
      </c>
      <c r="M91" s="70">
        <v>4</v>
      </c>
      <c r="N91" s="72">
        <f>(J91+K91+L91+M91)/4</f>
        <v>2.75</v>
      </c>
      <c r="O91" s="73">
        <f>I91*N91</f>
        <v>7.791666666666667</v>
      </c>
    </row>
    <row r="92" spans="1:15" ht="38.25">
      <c r="A92" s="80"/>
      <c r="B92" s="61" t="s">
        <v>90</v>
      </c>
      <c r="C92" s="70">
        <v>5</v>
      </c>
      <c r="D92" s="70">
        <v>5</v>
      </c>
      <c r="E92" s="70">
        <v>1</v>
      </c>
      <c r="F92" s="70">
        <v>3</v>
      </c>
      <c r="G92" s="70">
        <v>1</v>
      </c>
      <c r="H92" s="70">
        <v>3</v>
      </c>
      <c r="I92" s="71">
        <f>(C92+D92+E92+F92+G92+H92)/6</f>
        <v>3</v>
      </c>
      <c r="J92" s="70">
        <v>5</v>
      </c>
      <c r="K92" s="70">
        <v>1</v>
      </c>
      <c r="L92" s="70">
        <v>1</v>
      </c>
      <c r="M92" s="70">
        <v>4</v>
      </c>
      <c r="N92" s="72">
        <f>(J92+K92+L92+M92)/4</f>
        <v>2.75</v>
      </c>
      <c r="O92" s="73">
        <f>I92*N92</f>
        <v>8.25</v>
      </c>
    </row>
    <row r="93" spans="1:15" ht="36.75" customHeight="1">
      <c r="A93" s="80"/>
      <c r="B93" s="61" t="s">
        <v>91</v>
      </c>
      <c r="C93" s="70">
        <v>5</v>
      </c>
      <c r="D93" s="70">
        <v>5</v>
      </c>
      <c r="E93" s="70">
        <v>1</v>
      </c>
      <c r="F93" s="70">
        <v>3</v>
      </c>
      <c r="G93" s="70">
        <v>1</v>
      </c>
      <c r="H93" s="70">
        <v>3</v>
      </c>
      <c r="I93" s="71">
        <f>(C93+D93+E93+F93+G93+H93)/6</f>
        <v>3</v>
      </c>
      <c r="J93" s="70">
        <v>5</v>
      </c>
      <c r="K93" s="70">
        <v>1</v>
      </c>
      <c r="L93" s="70">
        <v>1</v>
      </c>
      <c r="M93" s="70">
        <v>4</v>
      </c>
      <c r="N93" s="72">
        <f>(J93+K93+L93+M93)/4</f>
        <v>2.75</v>
      </c>
      <c r="O93" s="73">
        <f>I93*N93</f>
        <v>8.25</v>
      </c>
    </row>
    <row r="94" spans="1:15" ht="49.5" customHeight="1">
      <c r="A94" s="80"/>
      <c r="B94" s="61" t="s">
        <v>209</v>
      </c>
      <c r="C94" s="70"/>
      <c r="D94" s="70"/>
      <c r="E94" s="70"/>
      <c r="F94" s="70"/>
      <c r="G94" s="70"/>
      <c r="H94" s="70"/>
      <c r="I94" s="71"/>
      <c r="J94" s="70"/>
      <c r="K94" s="70"/>
      <c r="L94" s="70"/>
      <c r="M94" s="70"/>
      <c r="N94" s="72"/>
      <c r="O94" s="73"/>
    </row>
    <row r="95" spans="1:15" ht="41.25" customHeight="1">
      <c r="A95" s="80"/>
      <c r="B95" s="61" t="s">
        <v>210</v>
      </c>
      <c r="C95" s="70">
        <v>5</v>
      </c>
      <c r="D95" s="70">
        <v>5</v>
      </c>
      <c r="E95" s="70">
        <v>1</v>
      </c>
      <c r="F95" s="70">
        <v>3</v>
      </c>
      <c r="G95" s="70">
        <v>1</v>
      </c>
      <c r="H95" s="70">
        <v>3</v>
      </c>
      <c r="I95" s="71">
        <f>(C95+D95+E95+F95+G95+H95)/6</f>
        <v>3</v>
      </c>
      <c r="J95" s="70">
        <v>5</v>
      </c>
      <c r="K95" s="70">
        <v>1</v>
      </c>
      <c r="L95" s="70">
        <v>1</v>
      </c>
      <c r="M95" s="70">
        <v>4</v>
      </c>
      <c r="N95" s="72">
        <f>(J95+K95+L95+M95)/4</f>
        <v>2.75</v>
      </c>
      <c r="O95" s="73">
        <f>I95*N95</f>
        <v>8.25</v>
      </c>
    </row>
    <row r="96" spans="1:15" ht="54.75" customHeight="1">
      <c r="A96" s="80"/>
      <c r="B96" s="61" t="s">
        <v>90</v>
      </c>
      <c r="C96" s="70">
        <v>5</v>
      </c>
      <c r="D96" s="70">
        <v>5</v>
      </c>
      <c r="E96" s="70">
        <v>1</v>
      </c>
      <c r="F96" s="70">
        <v>3</v>
      </c>
      <c r="G96" s="70">
        <v>1</v>
      </c>
      <c r="H96" s="70">
        <v>3</v>
      </c>
      <c r="I96" s="71">
        <f>(C96+D96+E96+F96+G96+H96)/6</f>
        <v>3</v>
      </c>
      <c r="J96" s="70">
        <v>5</v>
      </c>
      <c r="K96" s="70">
        <v>1</v>
      </c>
      <c r="L96" s="70">
        <v>1</v>
      </c>
      <c r="M96" s="70">
        <v>4</v>
      </c>
      <c r="N96" s="72">
        <f>(J96+K96+L96+M96)/4</f>
        <v>2.75</v>
      </c>
      <c r="O96" s="73">
        <f>I96*N96</f>
        <v>8.25</v>
      </c>
    </row>
    <row r="97" spans="1:15" ht="53.25" customHeight="1">
      <c r="A97" s="80"/>
      <c r="B97" s="61" t="s">
        <v>37</v>
      </c>
      <c r="C97" s="70">
        <v>2</v>
      </c>
      <c r="D97" s="70">
        <v>5</v>
      </c>
      <c r="E97" s="70">
        <v>1</v>
      </c>
      <c r="F97" s="70">
        <v>5</v>
      </c>
      <c r="G97" s="70">
        <v>1</v>
      </c>
      <c r="H97" s="70">
        <v>3</v>
      </c>
      <c r="I97" s="71">
        <v>2.83</v>
      </c>
      <c r="J97" s="70">
        <v>4</v>
      </c>
      <c r="K97" s="70">
        <v>1</v>
      </c>
      <c r="L97" s="70">
        <v>1</v>
      </c>
      <c r="M97" s="70">
        <v>3</v>
      </c>
      <c r="N97" s="72">
        <v>2.25</v>
      </c>
      <c r="O97" s="73">
        <v>6</v>
      </c>
    </row>
    <row r="98" spans="1:15" ht="38.25">
      <c r="A98" s="80" t="s">
        <v>93</v>
      </c>
      <c r="B98" s="61" t="s">
        <v>92</v>
      </c>
      <c r="C98" s="70">
        <v>2</v>
      </c>
      <c r="D98" s="70">
        <v>5</v>
      </c>
      <c r="E98" s="70">
        <v>1</v>
      </c>
      <c r="F98" s="70">
        <v>3</v>
      </c>
      <c r="G98" s="70">
        <v>1</v>
      </c>
      <c r="H98" s="70">
        <v>3</v>
      </c>
      <c r="I98" s="71">
        <v>2.5</v>
      </c>
      <c r="J98" s="70">
        <v>1</v>
      </c>
      <c r="K98" s="70">
        <v>1</v>
      </c>
      <c r="L98" s="70">
        <v>1</v>
      </c>
      <c r="M98" s="70">
        <v>3</v>
      </c>
      <c r="N98" s="72">
        <v>1.5</v>
      </c>
      <c r="O98" s="73">
        <v>3.75</v>
      </c>
    </row>
    <row r="99" spans="1:15" ht="25.5">
      <c r="A99" s="80"/>
      <c r="B99" s="61" t="s">
        <v>94</v>
      </c>
      <c r="C99" s="70">
        <v>4</v>
      </c>
      <c r="D99" s="70">
        <v>5</v>
      </c>
      <c r="E99" s="70">
        <v>1</v>
      </c>
      <c r="F99" s="70">
        <v>5</v>
      </c>
      <c r="G99" s="70">
        <v>1</v>
      </c>
      <c r="H99" s="70">
        <v>2</v>
      </c>
      <c r="I99" s="71">
        <f>(C99+D99+E99+F99+G99+H99)/6</f>
        <v>3</v>
      </c>
      <c r="J99" s="70">
        <v>3</v>
      </c>
      <c r="K99" s="70">
        <v>1</v>
      </c>
      <c r="L99" s="70">
        <v>1</v>
      </c>
      <c r="M99" s="70">
        <v>3</v>
      </c>
      <c r="N99" s="72">
        <f>(J99+K99+L99+M99)/4</f>
        <v>2</v>
      </c>
      <c r="O99" s="73">
        <f>I99*N99</f>
        <v>6</v>
      </c>
    </row>
    <row r="100" spans="1:15" ht="38.25">
      <c r="A100" s="80"/>
      <c r="B100" s="61" t="s">
        <v>95</v>
      </c>
      <c r="C100" s="70">
        <v>4</v>
      </c>
      <c r="D100" s="70">
        <v>5</v>
      </c>
      <c r="E100" s="70">
        <v>1</v>
      </c>
      <c r="F100" s="70">
        <v>5</v>
      </c>
      <c r="G100" s="70">
        <v>1</v>
      </c>
      <c r="H100" s="70">
        <v>2</v>
      </c>
      <c r="I100" s="71">
        <f>(C100+D100+E100+F100+G100+H100)/6</f>
        <v>3</v>
      </c>
      <c r="J100" s="70">
        <v>3</v>
      </c>
      <c r="K100" s="70">
        <v>1</v>
      </c>
      <c r="L100" s="70">
        <v>1</v>
      </c>
      <c r="M100" s="70">
        <v>4</v>
      </c>
      <c r="N100" s="72">
        <f>(J100+K100+L100+M100)/4</f>
        <v>2.25</v>
      </c>
      <c r="O100" s="73">
        <f>I100*N100</f>
        <v>6.75</v>
      </c>
    </row>
    <row r="101" spans="1:15" ht="38.25">
      <c r="A101" s="80"/>
      <c r="B101" s="61" t="s">
        <v>37</v>
      </c>
      <c r="C101" s="70">
        <v>2</v>
      </c>
      <c r="D101" s="70">
        <v>5</v>
      </c>
      <c r="E101" s="70">
        <v>1</v>
      </c>
      <c r="F101" s="70">
        <v>5</v>
      </c>
      <c r="G101" s="70">
        <v>1</v>
      </c>
      <c r="H101" s="70">
        <v>3</v>
      </c>
      <c r="I101" s="71">
        <v>2.83</v>
      </c>
      <c r="J101" s="70">
        <v>4</v>
      </c>
      <c r="K101" s="70">
        <v>1</v>
      </c>
      <c r="L101" s="70">
        <v>1</v>
      </c>
      <c r="M101" s="70">
        <v>3</v>
      </c>
      <c r="N101" s="72">
        <v>2.25</v>
      </c>
      <c r="O101" s="73">
        <v>6</v>
      </c>
    </row>
    <row r="102" spans="1:15" ht="30.75" customHeight="1">
      <c r="A102" s="80" t="s">
        <v>96</v>
      </c>
      <c r="B102" s="61" t="s">
        <v>97</v>
      </c>
      <c r="C102" s="70">
        <v>5</v>
      </c>
      <c r="D102" s="70">
        <v>5</v>
      </c>
      <c r="E102" s="70">
        <v>1</v>
      </c>
      <c r="F102" s="70">
        <v>3</v>
      </c>
      <c r="G102" s="70">
        <v>1</v>
      </c>
      <c r="H102" s="70">
        <v>2</v>
      </c>
      <c r="I102" s="71">
        <f>(C102+D102+E102+F102+G102+H102)/6</f>
        <v>2.8333333333333335</v>
      </c>
      <c r="J102" s="70">
        <v>2</v>
      </c>
      <c r="K102" s="70">
        <v>1</v>
      </c>
      <c r="L102" s="70">
        <v>1</v>
      </c>
      <c r="M102" s="70">
        <v>4</v>
      </c>
      <c r="N102" s="72">
        <f>(J102+K102+L102+M102)/4</f>
        <v>2</v>
      </c>
      <c r="O102" s="73">
        <f>I102*N102</f>
        <v>5.666666666666667</v>
      </c>
    </row>
    <row r="103" spans="1:15" ht="25.5">
      <c r="A103" s="80"/>
      <c r="B103" s="61" t="s">
        <v>199</v>
      </c>
      <c r="C103" s="70">
        <v>5</v>
      </c>
      <c r="D103" s="70">
        <v>5</v>
      </c>
      <c r="E103" s="70">
        <v>1</v>
      </c>
      <c r="F103" s="70">
        <v>3</v>
      </c>
      <c r="G103" s="70">
        <v>1</v>
      </c>
      <c r="H103" s="70">
        <v>2</v>
      </c>
      <c r="I103" s="71">
        <f>(C103+D103+E103+F103+G103+H103)/6</f>
        <v>2.8333333333333335</v>
      </c>
      <c r="J103" s="70">
        <v>2</v>
      </c>
      <c r="K103" s="70">
        <v>1</v>
      </c>
      <c r="L103" s="70">
        <v>1</v>
      </c>
      <c r="M103" s="70">
        <v>4</v>
      </c>
      <c r="N103" s="72">
        <f>(J103+K103+L103+M103)/4</f>
        <v>2</v>
      </c>
      <c r="O103" s="73">
        <f>I103*N103</f>
        <v>5.666666666666667</v>
      </c>
    </row>
    <row r="104" spans="1:15" ht="36" customHeight="1">
      <c r="A104" s="80"/>
      <c r="B104" s="61" t="s">
        <v>200</v>
      </c>
      <c r="C104" s="70">
        <v>5</v>
      </c>
      <c r="D104" s="70">
        <v>5</v>
      </c>
      <c r="E104" s="70">
        <v>1</v>
      </c>
      <c r="F104" s="70">
        <v>3</v>
      </c>
      <c r="G104" s="70">
        <v>1</v>
      </c>
      <c r="H104" s="70">
        <v>2</v>
      </c>
      <c r="I104" s="71">
        <f>(C104+D104+E104+F104+G104+H104)/6</f>
        <v>2.8333333333333335</v>
      </c>
      <c r="J104" s="70">
        <v>2</v>
      </c>
      <c r="K104" s="70">
        <v>1</v>
      </c>
      <c r="L104" s="70">
        <v>1</v>
      </c>
      <c r="M104" s="70">
        <v>4</v>
      </c>
      <c r="N104" s="72">
        <f>(J104+K104+L104+M104)/4</f>
        <v>2</v>
      </c>
      <c r="O104" s="73">
        <f>I104*N104</f>
        <v>5.666666666666667</v>
      </c>
    </row>
    <row r="105" spans="1:15" ht="26.25" customHeight="1">
      <c r="A105" s="80"/>
      <c r="B105" s="61" t="s">
        <v>201</v>
      </c>
      <c r="C105" s="70">
        <v>4</v>
      </c>
      <c r="D105" s="70">
        <v>5</v>
      </c>
      <c r="E105" s="70">
        <v>1</v>
      </c>
      <c r="F105" s="70">
        <v>3</v>
      </c>
      <c r="G105" s="70">
        <v>1</v>
      </c>
      <c r="H105" s="70">
        <v>2</v>
      </c>
      <c r="I105" s="71">
        <f>(C105+D105+E105+F105+G105+H105)/6</f>
        <v>2.6666666666666665</v>
      </c>
      <c r="J105" s="70">
        <v>2</v>
      </c>
      <c r="K105" s="70">
        <v>1</v>
      </c>
      <c r="L105" s="70">
        <v>1</v>
      </c>
      <c r="M105" s="70">
        <v>4</v>
      </c>
      <c r="N105" s="72">
        <f>(J105+K105+L105+M105)/4</f>
        <v>2</v>
      </c>
      <c r="O105" s="73">
        <f>I105*N105</f>
        <v>5.333333333333333</v>
      </c>
    </row>
    <row r="106" spans="1:15" ht="35.25" customHeight="1">
      <c r="A106" s="80"/>
      <c r="B106" s="61" t="s">
        <v>202</v>
      </c>
      <c r="C106" s="70">
        <v>3</v>
      </c>
      <c r="D106" s="70">
        <v>5</v>
      </c>
      <c r="E106" s="70">
        <v>1</v>
      </c>
      <c r="F106" s="70">
        <v>3</v>
      </c>
      <c r="G106" s="70">
        <v>1</v>
      </c>
      <c r="H106" s="70">
        <v>3</v>
      </c>
      <c r="I106" s="71">
        <f>(C106+D106+E106+F106+G106+H106)/6</f>
        <v>2.6666666666666665</v>
      </c>
      <c r="J106" s="70">
        <v>3</v>
      </c>
      <c r="K106" s="70">
        <v>1</v>
      </c>
      <c r="L106" s="70">
        <v>1</v>
      </c>
      <c r="M106" s="70">
        <v>4</v>
      </c>
      <c r="N106" s="72">
        <f>(J106+K106+L106+M106)/4</f>
        <v>2.25</v>
      </c>
      <c r="O106" s="73">
        <f>I106*N106</f>
        <v>6</v>
      </c>
    </row>
    <row r="107" spans="1:15" ht="27.75" customHeight="1">
      <c r="A107" s="80"/>
      <c r="B107" s="61" t="s">
        <v>77</v>
      </c>
      <c r="C107" s="70">
        <v>4</v>
      </c>
      <c r="D107" s="70">
        <v>5</v>
      </c>
      <c r="E107" s="70">
        <v>1</v>
      </c>
      <c r="F107" s="70">
        <v>3</v>
      </c>
      <c r="G107" s="70">
        <v>1</v>
      </c>
      <c r="H107" s="70">
        <v>3</v>
      </c>
      <c r="I107" s="71">
        <v>2.83</v>
      </c>
      <c r="J107" s="70">
        <v>3</v>
      </c>
      <c r="K107" s="70">
        <v>1</v>
      </c>
      <c r="L107" s="70">
        <v>1</v>
      </c>
      <c r="M107" s="70">
        <v>3</v>
      </c>
      <c r="N107" s="72">
        <v>2</v>
      </c>
      <c r="O107" s="73">
        <v>6</v>
      </c>
    </row>
    <row r="108" spans="1:15" ht="46.5" customHeight="1">
      <c r="A108" s="80"/>
      <c r="B108" s="61" t="s">
        <v>78</v>
      </c>
      <c r="C108" s="70">
        <v>4</v>
      </c>
      <c r="D108" s="70">
        <v>5</v>
      </c>
      <c r="E108" s="70">
        <v>3</v>
      </c>
      <c r="F108" s="70">
        <v>3</v>
      </c>
      <c r="G108" s="70">
        <v>1</v>
      </c>
      <c r="H108" s="70">
        <v>3</v>
      </c>
      <c r="I108" s="71">
        <v>3.17</v>
      </c>
      <c r="J108" s="70">
        <v>3</v>
      </c>
      <c r="K108" s="70">
        <v>1</v>
      </c>
      <c r="L108" s="70">
        <v>1</v>
      </c>
      <c r="M108" s="70">
        <v>4</v>
      </c>
      <c r="N108" s="72">
        <v>2.25</v>
      </c>
      <c r="O108" s="73">
        <v>7</v>
      </c>
    </row>
    <row r="109" spans="1:15" ht="45.75" customHeight="1">
      <c r="A109" s="80"/>
      <c r="B109" s="61" t="s">
        <v>37</v>
      </c>
      <c r="C109" s="70">
        <v>2</v>
      </c>
      <c r="D109" s="70">
        <v>5</v>
      </c>
      <c r="E109" s="70">
        <v>1</v>
      </c>
      <c r="F109" s="70">
        <v>5</v>
      </c>
      <c r="G109" s="70">
        <v>1</v>
      </c>
      <c r="H109" s="70">
        <v>3</v>
      </c>
      <c r="I109" s="71">
        <v>2.83</v>
      </c>
      <c r="J109" s="70">
        <v>1</v>
      </c>
      <c r="K109" s="70">
        <v>1</v>
      </c>
      <c r="L109" s="70">
        <v>1</v>
      </c>
      <c r="M109" s="70">
        <v>3</v>
      </c>
      <c r="N109" s="72">
        <v>1.5</v>
      </c>
      <c r="O109" s="73">
        <v>4</v>
      </c>
    </row>
    <row r="110" spans="1:15" ht="14.25" customHeight="1" hidden="1">
      <c r="A110" s="80" t="s">
        <v>206</v>
      </c>
      <c r="B110" s="62"/>
      <c r="C110" s="70"/>
      <c r="D110" s="70"/>
      <c r="E110" s="70"/>
      <c r="F110" s="70"/>
      <c r="G110" s="70"/>
      <c r="H110" s="70"/>
      <c r="I110" s="71">
        <f>(C110+D110+E110+F110+G110+H110)/6</f>
        <v>0</v>
      </c>
      <c r="J110" s="70"/>
      <c r="K110" s="70"/>
      <c r="L110" s="70"/>
      <c r="M110" s="70"/>
      <c r="N110" s="72">
        <f>(J110+K110+L110+M110)/4</f>
        <v>0</v>
      </c>
      <c r="O110" s="73">
        <f>I110*N110</f>
        <v>0</v>
      </c>
    </row>
    <row r="111" spans="1:15" ht="38.25">
      <c r="A111" s="80"/>
      <c r="B111" s="61" t="s">
        <v>98</v>
      </c>
      <c r="C111" s="70">
        <v>5</v>
      </c>
      <c r="D111" s="70">
        <v>5</v>
      </c>
      <c r="E111" s="70">
        <v>1</v>
      </c>
      <c r="F111" s="70">
        <v>3</v>
      </c>
      <c r="G111" s="70">
        <v>5</v>
      </c>
      <c r="H111" s="70">
        <v>3</v>
      </c>
      <c r="I111" s="71">
        <v>3.67</v>
      </c>
      <c r="J111" s="70">
        <v>3</v>
      </c>
      <c r="K111" s="70">
        <v>1</v>
      </c>
      <c r="L111" s="70">
        <v>1</v>
      </c>
      <c r="M111" s="70">
        <v>4</v>
      </c>
      <c r="N111" s="72">
        <v>2.25</v>
      </c>
      <c r="O111" s="73">
        <v>8</v>
      </c>
    </row>
    <row r="112" spans="1:15" ht="48.75" customHeight="1">
      <c r="A112" s="80"/>
      <c r="B112" s="61" t="s">
        <v>99</v>
      </c>
      <c r="C112" s="70">
        <v>2</v>
      </c>
      <c r="D112" s="70">
        <v>5</v>
      </c>
      <c r="E112" s="70">
        <v>3</v>
      </c>
      <c r="F112" s="70">
        <v>3</v>
      </c>
      <c r="G112" s="70">
        <v>1</v>
      </c>
      <c r="H112" s="70">
        <v>3</v>
      </c>
      <c r="I112" s="71">
        <f>(C112+D112+E112+F112+G112+H112)/6</f>
        <v>2.8333333333333335</v>
      </c>
      <c r="J112" s="70">
        <v>2</v>
      </c>
      <c r="K112" s="70">
        <v>1</v>
      </c>
      <c r="L112" s="70">
        <v>1</v>
      </c>
      <c r="M112" s="70">
        <v>4</v>
      </c>
      <c r="N112" s="72">
        <f>(J112+K112+L112+M112)/4</f>
        <v>2</v>
      </c>
      <c r="O112" s="73">
        <f>I112*N112</f>
        <v>5.666666666666667</v>
      </c>
    </row>
    <row r="113" spans="1:15" ht="51">
      <c r="A113" s="80"/>
      <c r="B113" s="61" t="s">
        <v>100</v>
      </c>
      <c r="C113" s="70">
        <v>2</v>
      </c>
      <c r="D113" s="70">
        <v>5</v>
      </c>
      <c r="E113" s="70">
        <v>3</v>
      </c>
      <c r="F113" s="70">
        <v>3</v>
      </c>
      <c r="G113" s="70">
        <v>1</v>
      </c>
      <c r="H113" s="70">
        <v>3</v>
      </c>
      <c r="I113" s="71">
        <f>(C113+D113+E113+F113+G113+H113)/6</f>
        <v>2.8333333333333335</v>
      </c>
      <c r="J113" s="70">
        <v>2</v>
      </c>
      <c r="K113" s="70">
        <v>1</v>
      </c>
      <c r="L113" s="70">
        <v>1</v>
      </c>
      <c r="M113" s="70">
        <v>4</v>
      </c>
      <c r="N113" s="72">
        <f>(J113+K113+L113+M113)/4</f>
        <v>2</v>
      </c>
      <c r="O113" s="73">
        <f>I113*N113</f>
        <v>5.666666666666667</v>
      </c>
    </row>
    <row r="114" spans="1:15" ht="33" customHeight="1">
      <c r="A114" s="80"/>
      <c r="B114" s="61" t="s">
        <v>101</v>
      </c>
      <c r="C114" s="70">
        <v>5</v>
      </c>
      <c r="D114" s="70">
        <v>5</v>
      </c>
      <c r="E114" s="70">
        <v>1</v>
      </c>
      <c r="F114" s="70">
        <v>3</v>
      </c>
      <c r="G114" s="70">
        <v>5</v>
      </c>
      <c r="H114" s="70">
        <v>3</v>
      </c>
      <c r="I114" s="71">
        <v>3.67</v>
      </c>
      <c r="J114" s="70">
        <v>3</v>
      </c>
      <c r="K114" s="70">
        <v>1</v>
      </c>
      <c r="L114" s="70">
        <v>1</v>
      </c>
      <c r="M114" s="70">
        <v>4</v>
      </c>
      <c r="N114" s="72">
        <v>2.25</v>
      </c>
      <c r="O114" s="73">
        <v>8</v>
      </c>
    </row>
    <row r="115" spans="1:15" ht="36" customHeight="1">
      <c r="A115" s="80"/>
      <c r="B115" s="61" t="s">
        <v>191</v>
      </c>
      <c r="C115" s="70">
        <v>4</v>
      </c>
      <c r="D115" s="70">
        <v>5</v>
      </c>
      <c r="E115" s="70">
        <v>3</v>
      </c>
      <c r="F115" s="70">
        <v>3</v>
      </c>
      <c r="G115" s="70">
        <v>1</v>
      </c>
      <c r="H115" s="70">
        <v>3</v>
      </c>
      <c r="I115" s="71">
        <f>(C115+D115+E115+F115+G115+H115)/6</f>
        <v>3.1666666666666665</v>
      </c>
      <c r="J115" s="70">
        <v>2</v>
      </c>
      <c r="K115" s="70">
        <v>1</v>
      </c>
      <c r="L115" s="70">
        <v>1</v>
      </c>
      <c r="M115" s="70">
        <v>4</v>
      </c>
      <c r="N115" s="72">
        <f>(J115+K115+L115+M115)/4</f>
        <v>2</v>
      </c>
      <c r="O115" s="73">
        <f>I115*N115</f>
        <v>6.333333333333333</v>
      </c>
    </row>
    <row r="116" spans="1:15" ht="39.75" customHeight="1">
      <c r="A116" s="80"/>
      <c r="B116" s="61" t="s">
        <v>192</v>
      </c>
      <c r="C116" s="70">
        <v>4</v>
      </c>
      <c r="D116" s="70">
        <v>5</v>
      </c>
      <c r="E116" s="70">
        <v>3</v>
      </c>
      <c r="F116" s="70">
        <v>3</v>
      </c>
      <c r="G116" s="70">
        <v>1</v>
      </c>
      <c r="H116" s="70">
        <v>3</v>
      </c>
      <c r="I116" s="71">
        <f>(C116+D116+E116+F116+G116+H116)/6</f>
        <v>3.1666666666666665</v>
      </c>
      <c r="J116" s="70">
        <v>2</v>
      </c>
      <c r="K116" s="70">
        <v>1</v>
      </c>
      <c r="L116" s="70">
        <v>1</v>
      </c>
      <c r="M116" s="70">
        <v>4</v>
      </c>
      <c r="N116" s="72">
        <f>(J116+K116+L116+M116)/4</f>
        <v>2</v>
      </c>
      <c r="O116" s="73">
        <f>I116*N116</f>
        <v>6.333333333333333</v>
      </c>
    </row>
    <row r="117" spans="1:15" ht="38.25">
      <c r="A117" s="80"/>
      <c r="B117" s="61" t="s">
        <v>193</v>
      </c>
      <c r="C117" s="70">
        <v>4</v>
      </c>
      <c r="D117" s="70">
        <v>5</v>
      </c>
      <c r="E117" s="70">
        <v>3</v>
      </c>
      <c r="F117" s="70">
        <v>3</v>
      </c>
      <c r="G117" s="70">
        <v>1</v>
      </c>
      <c r="H117" s="70">
        <v>3</v>
      </c>
      <c r="I117" s="71">
        <f>(C117+D117+E117+F117+G117+H117)/6</f>
        <v>3.1666666666666665</v>
      </c>
      <c r="J117" s="70">
        <v>2</v>
      </c>
      <c r="K117" s="70">
        <v>1</v>
      </c>
      <c r="L117" s="70">
        <v>1</v>
      </c>
      <c r="M117" s="70">
        <v>4</v>
      </c>
      <c r="N117" s="72">
        <f>(J117+K117+L117+M117)/4</f>
        <v>2</v>
      </c>
      <c r="O117" s="73">
        <f>I117*N117</f>
        <v>6.333333333333333</v>
      </c>
    </row>
    <row r="118" spans="1:15" ht="36.75" customHeight="1">
      <c r="A118" s="80"/>
      <c r="B118" s="61" t="s">
        <v>194</v>
      </c>
      <c r="C118" s="70">
        <v>4</v>
      </c>
      <c r="D118" s="70">
        <v>5</v>
      </c>
      <c r="E118" s="70">
        <v>3</v>
      </c>
      <c r="F118" s="70">
        <v>3</v>
      </c>
      <c r="G118" s="70">
        <v>1</v>
      </c>
      <c r="H118" s="70">
        <v>3</v>
      </c>
      <c r="I118" s="71">
        <f>(C118+D118+E118+F118+G118+H118)/6</f>
        <v>3.1666666666666665</v>
      </c>
      <c r="J118" s="70">
        <v>2</v>
      </c>
      <c r="K118" s="70">
        <v>1</v>
      </c>
      <c r="L118" s="70">
        <v>1</v>
      </c>
      <c r="M118" s="70">
        <v>4</v>
      </c>
      <c r="N118" s="72">
        <f>(J118+K118+L118+M118)/4</f>
        <v>2</v>
      </c>
      <c r="O118" s="73">
        <f>I118*N118</f>
        <v>6.333333333333333</v>
      </c>
    </row>
    <row r="119" spans="1:15" ht="34.5" customHeight="1">
      <c r="A119" s="80"/>
      <c r="B119" s="61" t="s">
        <v>195</v>
      </c>
      <c r="C119" s="70">
        <v>2</v>
      </c>
      <c r="D119" s="70">
        <v>5</v>
      </c>
      <c r="E119" s="70">
        <v>1</v>
      </c>
      <c r="F119" s="70">
        <v>5</v>
      </c>
      <c r="G119" s="70">
        <v>1</v>
      </c>
      <c r="H119" s="70">
        <v>3</v>
      </c>
      <c r="I119" s="71">
        <v>2.83</v>
      </c>
      <c r="J119" s="70">
        <v>1</v>
      </c>
      <c r="K119" s="70">
        <v>1</v>
      </c>
      <c r="L119" s="70">
        <v>1</v>
      </c>
      <c r="M119" s="70">
        <v>3</v>
      </c>
      <c r="N119" s="72">
        <v>1.5</v>
      </c>
      <c r="O119" s="73">
        <v>4</v>
      </c>
    </row>
    <row r="120" spans="1:15" ht="43.5" customHeight="1">
      <c r="A120" s="80"/>
      <c r="B120" s="61" t="s">
        <v>198</v>
      </c>
      <c r="C120" s="70">
        <v>2</v>
      </c>
      <c r="D120" s="70">
        <v>5</v>
      </c>
      <c r="E120" s="70">
        <v>1</v>
      </c>
      <c r="F120" s="70">
        <v>5</v>
      </c>
      <c r="G120" s="70">
        <v>1</v>
      </c>
      <c r="H120" s="70">
        <v>3</v>
      </c>
      <c r="I120" s="71">
        <v>2.83</v>
      </c>
      <c r="J120" s="70">
        <v>1</v>
      </c>
      <c r="K120" s="70">
        <v>1</v>
      </c>
      <c r="L120" s="70">
        <v>4</v>
      </c>
      <c r="M120" s="70">
        <v>3</v>
      </c>
      <c r="N120" s="72">
        <v>2.25</v>
      </c>
      <c r="O120" s="73">
        <v>6</v>
      </c>
    </row>
    <row r="121" spans="1:15" ht="34.5" customHeight="1">
      <c r="A121" s="80"/>
      <c r="B121" s="61" t="s">
        <v>196</v>
      </c>
      <c r="C121" s="70">
        <v>2</v>
      </c>
      <c r="D121" s="70">
        <v>5</v>
      </c>
      <c r="E121" s="70">
        <v>1</v>
      </c>
      <c r="F121" s="70">
        <v>5</v>
      </c>
      <c r="G121" s="70">
        <v>1</v>
      </c>
      <c r="H121" s="70">
        <v>3</v>
      </c>
      <c r="I121" s="71">
        <v>2.83</v>
      </c>
      <c r="J121" s="70">
        <v>1</v>
      </c>
      <c r="K121" s="70">
        <v>1</v>
      </c>
      <c r="L121" s="70">
        <v>4</v>
      </c>
      <c r="M121" s="70">
        <v>3</v>
      </c>
      <c r="N121" s="72">
        <v>2.25</v>
      </c>
      <c r="O121" s="73">
        <v>6</v>
      </c>
    </row>
    <row r="122" spans="1:15" ht="51" customHeight="1">
      <c r="A122" s="80"/>
      <c r="B122" s="77" t="s">
        <v>102</v>
      </c>
      <c r="C122" s="70">
        <v>5</v>
      </c>
      <c r="D122" s="70">
        <v>5</v>
      </c>
      <c r="E122" s="70">
        <v>1</v>
      </c>
      <c r="F122" s="70">
        <v>5</v>
      </c>
      <c r="G122" s="70">
        <v>1</v>
      </c>
      <c r="H122" s="70">
        <v>3</v>
      </c>
      <c r="I122" s="71">
        <v>3.33</v>
      </c>
      <c r="J122" s="70">
        <v>1</v>
      </c>
      <c r="K122" s="70">
        <v>1</v>
      </c>
      <c r="L122" s="70">
        <v>1</v>
      </c>
      <c r="M122" s="70">
        <v>4</v>
      </c>
      <c r="N122" s="72">
        <v>1.75</v>
      </c>
      <c r="O122" s="73">
        <v>6</v>
      </c>
    </row>
    <row r="123" spans="1:15" ht="57.75" customHeight="1">
      <c r="A123" s="80"/>
      <c r="B123" s="61" t="s">
        <v>197</v>
      </c>
      <c r="C123" s="70">
        <v>5</v>
      </c>
      <c r="D123" s="70">
        <v>5</v>
      </c>
      <c r="E123" s="70">
        <v>1</v>
      </c>
      <c r="F123" s="70">
        <v>5</v>
      </c>
      <c r="G123" s="70">
        <v>1</v>
      </c>
      <c r="H123" s="70">
        <v>3</v>
      </c>
      <c r="I123" s="71">
        <v>3.33</v>
      </c>
      <c r="J123" s="70">
        <v>1</v>
      </c>
      <c r="K123" s="70">
        <v>1</v>
      </c>
      <c r="L123" s="70">
        <v>1</v>
      </c>
      <c r="M123" s="70">
        <v>4</v>
      </c>
      <c r="N123" s="72">
        <v>1.75</v>
      </c>
      <c r="O123" s="73">
        <v>6</v>
      </c>
    </row>
    <row r="124" spans="1:15" ht="53.25" customHeight="1">
      <c r="A124" s="80"/>
      <c r="B124" s="61" t="s">
        <v>37</v>
      </c>
      <c r="C124" s="70">
        <v>2</v>
      </c>
      <c r="D124" s="70">
        <v>5</v>
      </c>
      <c r="E124" s="70">
        <v>1</v>
      </c>
      <c r="F124" s="70">
        <v>5</v>
      </c>
      <c r="G124" s="70">
        <v>1</v>
      </c>
      <c r="H124" s="70">
        <v>3</v>
      </c>
      <c r="I124" s="71">
        <v>2.83</v>
      </c>
      <c r="J124" s="70">
        <v>4</v>
      </c>
      <c r="K124" s="70">
        <v>1</v>
      </c>
      <c r="L124" s="70">
        <v>1</v>
      </c>
      <c r="M124" s="70">
        <v>3</v>
      </c>
      <c r="N124" s="72">
        <v>2.25</v>
      </c>
      <c r="O124" s="73">
        <v>6</v>
      </c>
    </row>
    <row r="125" spans="1:15" ht="63" customHeight="1">
      <c r="A125" s="89" t="s">
        <v>103</v>
      </c>
      <c r="B125" s="60" t="s">
        <v>175</v>
      </c>
      <c r="C125" s="70">
        <v>2</v>
      </c>
      <c r="D125" s="70">
        <v>5</v>
      </c>
      <c r="E125" s="70">
        <v>1</v>
      </c>
      <c r="F125" s="70">
        <v>5</v>
      </c>
      <c r="G125" s="70">
        <v>1</v>
      </c>
      <c r="H125" s="70">
        <v>4</v>
      </c>
      <c r="I125" s="71">
        <v>3</v>
      </c>
      <c r="J125" s="70">
        <v>1</v>
      </c>
      <c r="K125" s="70">
        <v>1</v>
      </c>
      <c r="L125" s="70">
        <v>4</v>
      </c>
      <c r="M125" s="70">
        <v>3</v>
      </c>
      <c r="N125" s="72">
        <v>2.25</v>
      </c>
      <c r="O125" s="73">
        <v>7</v>
      </c>
    </row>
    <row r="126" spans="1:15" ht="39" customHeight="1">
      <c r="A126" s="89"/>
      <c r="B126" s="60" t="s">
        <v>178</v>
      </c>
      <c r="C126" s="70">
        <v>2</v>
      </c>
      <c r="D126" s="70">
        <v>5</v>
      </c>
      <c r="E126" s="70">
        <v>1</v>
      </c>
      <c r="F126" s="70">
        <v>5</v>
      </c>
      <c r="G126" s="70">
        <v>1</v>
      </c>
      <c r="H126" s="70">
        <v>4</v>
      </c>
      <c r="I126" s="71">
        <v>3</v>
      </c>
      <c r="J126" s="70">
        <v>1</v>
      </c>
      <c r="K126" s="70">
        <v>1</v>
      </c>
      <c r="L126" s="70">
        <v>4</v>
      </c>
      <c r="M126" s="70">
        <v>3</v>
      </c>
      <c r="N126" s="72">
        <v>2.25</v>
      </c>
      <c r="O126" s="73">
        <v>7</v>
      </c>
    </row>
    <row r="127" spans="1:15" ht="25.5" customHeight="1">
      <c r="A127" s="89"/>
      <c r="B127" s="60" t="s">
        <v>176</v>
      </c>
      <c r="C127" s="70">
        <v>2</v>
      </c>
      <c r="D127" s="70">
        <v>5</v>
      </c>
      <c r="E127" s="70">
        <v>1</v>
      </c>
      <c r="F127" s="70">
        <v>5</v>
      </c>
      <c r="G127" s="70">
        <v>1</v>
      </c>
      <c r="H127" s="70">
        <v>4</v>
      </c>
      <c r="I127" s="71">
        <v>3</v>
      </c>
      <c r="J127" s="70">
        <v>1</v>
      </c>
      <c r="K127" s="70">
        <v>1</v>
      </c>
      <c r="L127" s="70">
        <v>4</v>
      </c>
      <c r="M127" s="70">
        <v>3</v>
      </c>
      <c r="N127" s="72">
        <v>2.25</v>
      </c>
      <c r="O127" s="73">
        <v>7</v>
      </c>
    </row>
    <row r="128" spans="1:15" ht="30.75" customHeight="1">
      <c r="A128" s="80" t="s">
        <v>104</v>
      </c>
      <c r="B128" s="61" t="s">
        <v>213</v>
      </c>
      <c r="C128" s="70">
        <v>3</v>
      </c>
      <c r="D128" s="70">
        <v>5</v>
      </c>
      <c r="E128" s="70">
        <v>1</v>
      </c>
      <c r="F128" s="70">
        <v>3</v>
      </c>
      <c r="G128" s="70">
        <v>1</v>
      </c>
      <c r="H128" s="70">
        <v>4</v>
      </c>
      <c r="I128" s="71">
        <v>2.83</v>
      </c>
      <c r="J128" s="70">
        <v>1</v>
      </c>
      <c r="K128" s="70">
        <v>1</v>
      </c>
      <c r="L128" s="70">
        <v>3</v>
      </c>
      <c r="M128" s="70">
        <v>2</v>
      </c>
      <c r="N128" s="72">
        <v>1.75</v>
      </c>
      <c r="O128" s="73">
        <v>0.208333333333333</v>
      </c>
    </row>
    <row r="129" spans="1:15" ht="27.75" customHeight="1">
      <c r="A129" s="80"/>
      <c r="B129" s="61" t="s">
        <v>105</v>
      </c>
      <c r="C129" s="70">
        <v>5</v>
      </c>
      <c r="D129" s="70">
        <v>5</v>
      </c>
      <c r="E129" s="70">
        <v>1</v>
      </c>
      <c r="F129" s="70">
        <v>3</v>
      </c>
      <c r="G129" s="70">
        <v>1</v>
      </c>
      <c r="H129" s="70">
        <v>2</v>
      </c>
      <c r="I129" s="71">
        <f>(C129+D129+E129+F129+G129+H129)/6</f>
        <v>2.8333333333333335</v>
      </c>
      <c r="J129" s="70">
        <v>2</v>
      </c>
      <c r="K129" s="70">
        <v>1</v>
      </c>
      <c r="L129" s="70">
        <v>1</v>
      </c>
      <c r="M129" s="70">
        <v>3</v>
      </c>
      <c r="N129" s="72">
        <f>(J129+K129+L129+M129)/4</f>
        <v>1.75</v>
      </c>
      <c r="O129" s="73">
        <f>I129*N129</f>
        <v>4.958333333333334</v>
      </c>
    </row>
    <row r="130" spans="1:15" ht="38.25">
      <c r="A130" s="80"/>
      <c r="B130" s="61" t="s">
        <v>106</v>
      </c>
      <c r="C130" s="70">
        <v>5</v>
      </c>
      <c r="D130" s="70">
        <v>5</v>
      </c>
      <c r="E130" s="70">
        <v>1</v>
      </c>
      <c r="F130" s="70">
        <v>3</v>
      </c>
      <c r="G130" s="70">
        <v>1</v>
      </c>
      <c r="H130" s="70">
        <v>2</v>
      </c>
      <c r="I130" s="71">
        <f>(C130+D130+E130+F130+G130+H130)/6</f>
        <v>2.8333333333333335</v>
      </c>
      <c r="J130" s="70">
        <v>2</v>
      </c>
      <c r="K130" s="70">
        <v>1</v>
      </c>
      <c r="L130" s="70">
        <v>1</v>
      </c>
      <c r="M130" s="70">
        <v>3</v>
      </c>
      <c r="N130" s="72">
        <f>(J130+K130+L130+M130)/4</f>
        <v>1.75</v>
      </c>
      <c r="O130" s="73">
        <f>I130*N130</f>
        <v>4.958333333333334</v>
      </c>
    </row>
    <row r="131" spans="1:15" ht="45" customHeight="1">
      <c r="A131" s="80"/>
      <c r="B131" s="61" t="s">
        <v>107</v>
      </c>
      <c r="C131" s="70">
        <v>5</v>
      </c>
      <c r="D131" s="70">
        <v>5</v>
      </c>
      <c r="E131" s="70">
        <v>1</v>
      </c>
      <c r="F131" s="70">
        <v>3</v>
      </c>
      <c r="G131" s="70">
        <v>1</v>
      </c>
      <c r="H131" s="70">
        <v>2</v>
      </c>
      <c r="I131" s="71">
        <f>(C131+D131+E131+F131+G131+H131)/6</f>
        <v>2.8333333333333335</v>
      </c>
      <c r="J131" s="70">
        <v>2</v>
      </c>
      <c r="K131" s="70">
        <v>1</v>
      </c>
      <c r="L131" s="70">
        <v>1</v>
      </c>
      <c r="M131" s="70">
        <v>3</v>
      </c>
      <c r="N131" s="72">
        <f>(J131+K131+L131+M131)/4</f>
        <v>1.75</v>
      </c>
      <c r="O131" s="73">
        <f>I131*N131</f>
        <v>4.958333333333334</v>
      </c>
    </row>
    <row r="132" spans="1:15" ht="14.25" customHeight="1" hidden="1">
      <c r="A132" s="80"/>
      <c r="B132" s="62"/>
      <c r="C132" s="70"/>
      <c r="D132" s="70"/>
      <c r="E132" s="70"/>
      <c r="F132" s="70"/>
      <c r="G132" s="70"/>
      <c r="H132" s="70"/>
      <c r="I132" s="71">
        <f>(C132+D132+E132+F132+G132+H132)/6</f>
        <v>0</v>
      </c>
      <c r="J132" s="70"/>
      <c r="K132" s="70"/>
      <c r="L132" s="70"/>
      <c r="M132" s="70"/>
      <c r="N132" s="72">
        <f>(J132+K132+L132+M132)/4</f>
        <v>0</v>
      </c>
      <c r="O132" s="73">
        <f>I132*N132</f>
        <v>0</v>
      </c>
    </row>
    <row r="133" spans="1:15" ht="38.25">
      <c r="A133" s="80"/>
      <c r="B133" s="61" t="s">
        <v>37</v>
      </c>
      <c r="C133" s="70">
        <v>2</v>
      </c>
      <c r="D133" s="70">
        <v>5</v>
      </c>
      <c r="E133" s="70">
        <v>1</v>
      </c>
      <c r="F133" s="70">
        <v>5</v>
      </c>
      <c r="G133" s="70">
        <v>1</v>
      </c>
      <c r="H133" s="70">
        <v>3</v>
      </c>
      <c r="I133" s="71">
        <v>2.83</v>
      </c>
      <c r="J133" s="70">
        <v>4</v>
      </c>
      <c r="K133" s="70">
        <v>1</v>
      </c>
      <c r="L133" s="70">
        <v>1</v>
      </c>
      <c r="M133" s="70">
        <v>3</v>
      </c>
      <c r="N133" s="72">
        <v>2.25</v>
      </c>
      <c r="O133" s="73">
        <v>6</v>
      </c>
    </row>
    <row r="134" spans="1:15" ht="12.75">
      <c r="A134" s="3"/>
      <c r="B134" s="3"/>
      <c r="C134" s="4"/>
      <c r="D134" s="4"/>
      <c r="E134" s="4"/>
      <c r="F134" s="4"/>
      <c r="G134" s="4"/>
      <c r="H134" s="4"/>
      <c r="I134" s="4"/>
      <c r="J134" s="4"/>
      <c r="K134" s="4"/>
      <c r="L134" s="4"/>
      <c r="M134" s="4"/>
      <c r="N134" s="4"/>
      <c r="O134" s="5"/>
    </row>
    <row r="135" spans="1:15" ht="12.75">
      <c r="A135" s="3"/>
      <c r="B135" s="3"/>
      <c r="C135" s="4"/>
      <c r="D135" s="4"/>
      <c r="E135" s="4"/>
      <c r="F135" s="4"/>
      <c r="G135" s="4"/>
      <c r="H135" s="4"/>
      <c r="I135" s="4"/>
      <c r="J135" s="4"/>
      <c r="K135" s="4"/>
      <c r="L135" s="4"/>
      <c r="M135" s="4"/>
      <c r="N135" s="4"/>
      <c r="O135" s="5"/>
    </row>
    <row r="136" spans="1:15" ht="17.25" customHeight="1">
      <c r="A136" s="6" t="s">
        <v>108</v>
      </c>
      <c r="B136" s="7"/>
      <c r="C136" s="4"/>
      <c r="D136" s="4"/>
      <c r="E136" s="4"/>
      <c r="F136" s="4"/>
      <c r="G136" s="4"/>
      <c r="H136" s="4"/>
      <c r="I136" s="4"/>
      <c r="J136" s="4"/>
      <c r="K136" s="4"/>
      <c r="L136" s="4"/>
      <c r="M136" s="4"/>
      <c r="N136" s="4"/>
      <c r="O136" s="5"/>
    </row>
    <row r="137" spans="1:15" ht="17.25" customHeight="1">
      <c r="A137" s="8" t="s">
        <v>109</v>
      </c>
      <c r="B137" s="9" t="s">
        <v>110</v>
      </c>
      <c r="C137" s="4"/>
      <c r="D137" s="4"/>
      <c r="E137" s="4"/>
      <c r="F137" s="4"/>
      <c r="G137" s="4"/>
      <c r="H137" s="4"/>
      <c r="I137" s="4"/>
      <c r="J137" s="4"/>
      <c r="K137" s="4"/>
      <c r="L137" s="4"/>
      <c r="M137" s="4"/>
      <c r="N137" s="4"/>
      <c r="O137" s="5"/>
    </row>
    <row r="138" spans="1:15" ht="17.25" customHeight="1">
      <c r="A138" s="10" t="s">
        <v>111</v>
      </c>
      <c r="B138" s="9" t="s">
        <v>112</v>
      </c>
      <c r="C138" s="4"/>
      <c r="D138" s="4"/>
      <c r="E138" s="4"/>
      <c r="F138" s="4"/>
      <c r="G138" s="4"/>
      <c r="H138" s="4"/>
      <c r="I138" s="4"/>
      <c r="J138" s="4"/>
      <c r="K138" s="4"/>
      <c r="L138" s="4"/>
      <c r="M138" s="4"/>
      <c r="N138" s="4"/>
      <c r="O138" s="5"/>
    </row>
    <row r="139" spans="1:15" ht="17.25" customHeight="1">
      <c r="A139" s="11" t="s">
        <v>113</v>
      </c>
      <c r="B139" s="9" t="s">
        <v>114</v>
      </c>
      <c r="C139" s="4"/>
      <c r="D139" s="4"/>
      <c r="E139" s="4"/>
      <c r="F139" s="4"/>
      <c r="G139" s="4"/>
      <c r="H139" s="4"/>
      <c r="I139" s="4"/>
      <c r="J139" s="4"/>
      <c r="K139" s="4"/>
      <c r="L139" s="4"/>
      <c r="M139" s="4"/>
      <c r="N139" s="4"/>
      <c r="O139" s="5"/>
    </row>
    <row r="140" spans="1:15" ht="17.25" customHeight="1">
      <c r="A140" s="12" t="s">
        <v>115</v>
      </c>
      <c r="B140" s="9" t="s">
        <v>116</v>
      </c>
      <c r="C140" s="4"/>
      <c r="D140" s="4"/>
      <c r="E140" s="4"/>
      <c r="F140" s="4"/>
      <c r="G140" s="4"/>
      <c r="H140" s="4"/>
      <c r="I140" s="4"/>
      <c r="J140" s="4"/>
      <c r="K140" s="4"/>
      <c r="L140" s="4"/>
      <c r="M140" s="4"/>
      <c r="N140" s="4"/>
      <c r="O140" s="5"/>
    </row>
  </sheetData>
  <sheetProtection/>
  <mergeCells count="18">
    <mergeCell ref="B1:O1"/>
    <mergeCell ref="A41:A58"/>
    <mergeCell ref="A59:A63"/>
    <mergeCell ref="A110:A124"/>
    <mergeCell ref="A128:A133"/>
    <mergeCell ref="A125:A127"/>
    <mergeCell ref="A98:A101"/>
    <mergeCell ref="A90:A97"/>
    <mergeCell ref="A102:A109"/>
    <mergeCell ref="A64:A89"/>
    <mergeCell ref="A14:A40"/>
    <mergeCell ref="N2:N3"/>
    <mergeCell ref="O2:O3"/>
    <mergeCell ref="A2:B3"/>
    <mergeCell ref="C2:H2"/>
    <mergeCell ref="I2:I3"/>
    <mergeCell ref="J2:M2"/>
    <mergeCell ref="A5:A13"/>
  </mergeCells>
  <printOptions/>
  <pageMargins left="0.7082677165354331" right="0.7082677165354331" top="0.9051181102362205" bottom="1.0433070866141732" header="0.31535433070866137" footer="0.7480314960629921"/>
  <pageSetup fitToHeight="0" fitToWidth="0" horizontalDpi="600" verticalDpi="600" orientation="landscape" pageOrder="overThenDown" paperSize="9" scale="69" r:id="rId1"/>
  <headerFooter alignWithMargins="0">
    <oddHeader>&amp;C&amp;10TABELLA VALUTAZIONE DEL RISCHIO</oddHeader>
  </headerFooter>
  <rowBreaks count="4" manualBreakCount="4">
    <brk id="40" max="0" man="1"/>
    <brk id="58" max="0" man="1"/>
    <brk id="101" max="0" man="1"/>
    <brk id="119" max="0" man="1"/>
  </rowBreaks>
</worksheet>
</file>

<file path=xl/worksheets/sheet2.xml><?xml version="1.0" encoding="utf-8"?>
<worksheet xmlns="http://schemas.openxmlformats.org/spreadsheetml/2006/main" xmlns:r="http://schemas.openxmlformats.org/officeDocument/2006/relationships">
  <dimension ref="A1:S59"/>
  <sheetViews>
    <sheetView zoomScalePageLayoutView="0" workbookViewId="0" topLeftCell="A1">
      <selection activeCell="A1" sqref="A1"/>
    </sheetView>
  </sheetViews>
  <sheetFormatPr defaultColWidth="8.5" defaultRowHeight="14.25"/>
  <cols>
    <col min="1" max="1" width="21.19921875" style="17" customWidth="1"/>
    <col min="2" max="7" width="8.5" style="17" customWidth="1"/>
    <col min="8" max="8" width="10.3984375" style="17" customWidth="1"/>
    <col min="9" max="15" width="8.5" style="17" customWidth="1"/>
    <col min="16" max="16" width="14.59765625" style="17" customWidth="1"/>
    <col min="17" max="17" width="8.5" style="58" customWidth="1"/>
    <col min="18" max="18" width="8.3984375" style="59" customWidth="1"/>
    <col min="19" max="19" width="8.5" style="22" customWidth="1"/>
    <col min="20" max="16384" width="8.5" style="17" customWidth="1"/>
  </cols>
  <sheetData>
    <row r="1" spans="1:19" ht="24.75" customHeight="1">
      <c r="A1" s="15" t="s">
        <v>117</v>
      </c>
      <c r="B1" s="90" t="s">
        <v>118</v>
      </c>
      <c r="C1" s="90"/>
      <c r="D1" s="90"/>
      <c r="E1" s="90"/>
      <c r="F1" s="90"/>
      <c r="G1" s="90"/>
      <c r="H1" s="90"/>
      <c r="I1" s="90"/>
      <c r="J1" s="90"/>
      <c r="K1" s="90"/>
      <c r="L1" s="90"/>
      <c r="M1" s="90"/>
      <c r="N1" s="90"/>
      <c r="O1" s="90"/>
      <c r="P1" s="90"/>
      <c r="Q1" s="91" t="s">
        <v>119</v>
      </c>
      <c r="R1" s="91"/>
      <c r="S1" s="16"/>
    </row>
    <row r="2" spans="1:19" ht="24.75" customHeight="1">
      <c r="A2" s="18" t="s">
        <v>120</v>
      </c>
      <c r="B2" s="92" t="s">
        <v>118</v>
      </c>
      <c r="C2" s="92"/>
      <c r="D2" s="92"/>
      <c r="E2" s="92"/>
      <c r="F2" s="92"/>
      <c r="G2" s="92"/>
      <c r="H2" s="92"/>
      <c r="I2" s="92"/>
      <c r="J2" s="92"/>
      <c r="K2" s="92"/>
      <c r="L2" s="92"/>
      <c r="M2" s="92"/>
      <c r="N2" s="92"/>
      <c r="O2" s="92"/>
      <c r="P2" s="92"/>
      <c r="Q2" s="91"/>
      <c r="R2" s="91"/>
      <c r="S2" s="16"/>
    </row>
    <row r="3" spans="1:19" ht="24.75" customHeight="1">
      <c r="A3" s="93" t="s">
        <v>0</v>
      </c>
      <c r="B3" s="93"/>
      <c r="C3" s="93"/>
      <c r="D3" s="93"/>
      <c r="E3" s="93"/>
      <c r="F3" s="93"/>
      <c r="G3" s="93"/>
      <c r="H3" s="93"/>
      <c r="I3" s="93"/>
      <c r="J3" s="93"/>
      <c r="K3" s="93"/>
      <c r="L3" s="93"/>
      <c r="M3" s="93"/>
      <c r="N3" s="93"/>
      <c r="O3" s="93"/>
      <c r="P3" s="93"/>
      <c r="Q3" s="91"/>
      <c r="R3" s="91"/>
      <c r="S3" s="19"/>
    </row>
    <row r="4" spans="1:18" ht="24.75" customHeight="1">
      <c r="A4" s="94" t="s">
        <v>5</v>
      </c>
      <c r="B4" s="95" t="s">
        <v>121</v>
      </c>
      <c r="C4" s="95"/>
      <c r="D4" s="95"/>
      <c r="E4" s="95"/>
      <c r="F4" s="95"/>
      <c r="G4" s="95"/>
      <c r="H4" s="95"/>
      <c r="I4" s="96" t="s">
        <v>122</v>
      </c>
      <c r="J4" s="96"/>
      <c r="K4" s="96"/>
      <c r="L4" s="96"/>
      <c r="M4" s="96"/>
      <c r="N4" s="96"/>
      <c r="O4" s="96"/>
      <c r="P4" s="96"/>
      <c r="Q4" s="20">
        <v>1</v>
      </c>
      <c r="R4" s="21"/>
    </row>
    <row r="5" spans="1:18" ht="24.75" customHeight="1">
      <c r="A5" s="94"/>
      <c r="B5" s="95"/>
      <c r="C5" s="95"/>
      <c r="D5" s="95"/>
      <c r="E5" s="95"/>
      <c r="F5" s="95"/>
      <c r="G5" s="95"/>
      <c r="H5" s="95"/>
      <c r="I5" s="97" t="s">
        <v>123</v>
      </c>
      <c r="J5" s="97"/>
      <c r="K5" s="97"/>
      <c r="L5" s="97"/>
      <c r="M5" s="97"/>
      <c r="N5" s="97"/>
      <c r="O5" s="97"/>
      <c r="P5" s="97"/>
      <c r="Q5" s="23">
        <v>2</v>
      </c>
      <c r="R5" s="21" t="s">
        <v>124</v>
      </c>
    </row>
    <row r="6" spans="1:18" ht="24.75" customHeight="1">
      <c r="A6" s="94"/>
      <c r="B6" s="95"/>
      <c r="C6" s="95"/>
      <c r="D6" s="95"/>
      <c r="E6" s="95"/>
      <c r="F6" s="95"/>
      <c r="G6" s="95"/>
      <c r="H6" s="95"/>
      <c r="I6" s="97" t="s">
        <v>125</v>
      </c>
      <c r="J6" s="97"/>
      <c r="K6" s="97"/>
      <c r="L6" s="97"/>
      <c r="M6" s="97"/>
      <c r="N6" s="97"/>
      <c r="O6" s="97"/>
      <c r="P6" s="97"/>
      <c r="Q6" s="23">
        <v>3</v>
      </c>
      <c r="R6" s="21" t="s">
        <v>124</v>
      </c>
    </row>
    <row r="7" spans="1:19" ht="24.75" customHeight="1">
      <c r="A7" s="94"/>
      <c r="B7" s="95"/>
      <c r="C7" s="95"/>
      <c r="D7" s="95"/>
      <c r="E7" s="95"/>
      <c r="F7" s="95"/>
      <c r="G7" s="95"/>
      <c r="H7" s="95"/>
      <c r="I7" s="97" t="s">
        <v>126</v>
      </c>
      <c r="J7" s="97"/>
      <c r="K7" s="97"/>
      <c r="L7" s="97"/>
      <c r="M7" s="97"/>
      <c r="N7" s="97"/>
      <c r="O7" s="97"/>
      <c r="P7" s="97"/>
      <c r="Q7" s="23">
        <v>4</v>
      </c>
      <c r="R7" s="21" t="s">
        <v>127</v>
      </c>
      <c r="S7" s="22" t="s">
        <v>124</v>
      </c>
    </row>
    <row r="8" spans="1:18" ht="24.75" customHeight="1">
      <c r="A8" s="94"/>
      <c r="B8" s="95"/>
      <c r="C8" s="95"/>
      <c r="D8" s="95"/>
      <c r="E8" s="95"/>
      <c r="F8" s="95"/>
      <c r="G8" s="95"/>
      <c r="H8" s="95"/>
      <c r="I8" s="97" t="s">
        <v>128</v>
      </c>
      <c r="J8" s="97"/>
      <c r="K8" s="97"/>
      <c r="L8" s="97"/>
      <c r="M8" s="97"/>
      <c r="N8" s="97"/>
      <c r="O8" s="97"/>
      <c r="P8" s="97"/>
      <c r="Q8" s="24">
        <v>5</v>
      </c>
      <c r="R8" s="21"/>
    </row>
    <row r="9" spans="1:18" ht="24.75" customHeight="1">
      <c r="A9" s="25"/>
      <c r="B9" s="26"/>
      <c r="C9" s="27"/>
      <c r="D9" s="27"/>
      <c r="E9" s="27"/>
      <c r="F9" s="27"/>
      <c r="G9" s="27"/>
      <c r="H9" s="28"/>
      <c r="I9" s="29"/>
      <c r="J9" s="29"/>
      <c r="K9" s="29"/>
      <c r="L9" s="29"/>
      <c r="M9" s="29"/>
      <c r="N9" s="29"/>
      <c r="O9" s="29"/>
      <c r="P9" s="29"/>
      <c r="Q9" s="30"/>
      <c r="R9" s="31">
        <f>(IF(R4="X",Q4,"0"))+(IF(R5="X",Q5,"0"))+(IF(R6="X",Q6,"0"))+(IF(R7="X",Q7,"0"))+(IF(R8="X",Q8,"0"))</f>
        <v>4</v>
      </c>
    </row>
    <row r="10" spans="1:18" ht="24.75" customHeight="1">
      <c r="A10" s="94" t="s">
        <v>6</v>
      </c>
      <c r="B10" s="95" t="s">
        <v>129</v>
      </c>
      <c r="C10" s="95"/>
      <c r="D10" s="95"/>
      <c r="E10" s="95"/>
      <c r="F10" s="95"/>
      <c r="G10" s="95"/>
      <c r="H10" s="95"/>
      <c r="I10" s="96" t="s">
        <v>130</v>
      </c>
      <c r="J10" s="96"/>
      <c r="K10" s="96"/>
      <c r="L10" s="96"/>
      <c r="M10" s="96"/>
      <c r="N10" s="96"/>
      <c r="O10" s="96"/>
      <c r="P10" s="96"/>
      <c r="Q10" s="20">
        <v>2</v>
      </c>
      <c r="R10" s="21"/>
    </row>
    <row r="11" spans="1:18" ht="24.75" customHeight="1">
      <c r="A11" s="94"/>
      <c r="B11" s="95"/>
      <c r="C11" s="95"/>
      <c r="D11" s="95"/>
      <c r="E11" s="95"/>
      <c r="F11" s="95"/>
      <c r="G11" s="95"/>
      <c r="H11" s="95"/>
      <c r="I11" s="96" t="s">
        <v>131</v>
      </c>
      <c r="J11" s="96"/>
      <c r="K11" s="96"/>
      <c r="L11" s="96"/>
      <c r="M11" s="96"/>
      <c r="N11" s="96"/>
      <c r="O11" s="96"/>
      <c r="P11" s="96"/>
      <c r="Q11" s="24">
        <v>5</v>
      </c>
      <c r="R11" s="21" t="s">
        <v>127</v>
      </c>
    </row>
    <row r="12" spans="1:18" ht="24.75" customHeight="1">
      <c r="A12" s="25"/>
      <c r="B12" s="26"/>
      <c r="C12" s="27"/>
      <c r="D12" s="27"/>
      <c r="E12" s="27"/>
      <c r="F12" s="27"/>
      <c r="G12" s="27"/>
      <c r="H12" s="28"/>
      <c r="I12" s="29"/>
      <c r="J12" s="29"/>
      <c r="K12" s="29"/>
      <c r="L12" s="29"/>
      <c r="M12" s="29"/>
      <c r="N12" s="29"/>
      <c r="O12" s="29"/>
      <c r="P12" s="29"/>
      <c r="Q12" s="23"/>
      <c r="R12" s="32">
        <f>(IF(R10="X",Q10,"0"))+(IF(R11="X",Q11,"0"))</f>
        <v>5</v>
      </c>
    </row>
    <row r="13" spans="1:18" ht="24.75" customHeight="1">
      <c r="A13" s="98" t="s">
        <v>7</v>
      </c>
      <c r="B13" s="95" t="s">
        <v>132</v>
      </c>
      <c r="C13" s="95"/>
      <c r="D13" s="95"/>
      <c r="E13" s="95"/>
      <c r="F13" s="95"/>
      <c r="G13" s="95"/>
      <c r="H13" s="95"/>
      <c r="I13" s="96" t="s">
        <v>133</v>
      </c>
      <c r="J13" s="96"/>
      <c r="K13" s="96"/>
      <c r="L13" s="96"/>
      <c r="M13" s="96"/>
      <c r="N13" s="96"/>
      <c r="O13" s="96"/>
      <c r="P13" s="96"/>
      <c r="Q13" s="20">
        <v>1</v>
      </c>
      <c r="R13" s="21" t="s">
        <v>124</v>
      </c>
    </row>
    <row r="14" spans="1:18" ht="24.75" customHeight="1">
      <c r="A14" s="98"/>
      <c r="B14" s="95"/>
      <c r="C14" s="95"/>
      <c r="D14" s="95"/>
      <c r="E14" s="95"/>
      <c r="F14" s="95"/>
      <c r="G14" s="95"/>
      <c r="H14" s="95"/>
      <c r="I14" s="96" t="s">
        <v>134</v>
      </c>
      <c r="J14" s="96"/>
      <c r="K14" s="96"/>
      <c r="L14" s="96"/>
      <c r="M14" s="96"/>
      <c r="N14" s="96"/>
      <c r="O14" s="96"/>
      <c r="P14" s="96"/>
      <c r="Q14" s="23">
        <v>3</v>
      </c>
      <c r="R14" s="21" t="s">
        <v>124</v>
      </c>
    </row>
    <row r="15" spans="1:18" ht="24.75" customHeight="1">
      <c r="A15" s="98"/>
      <c r="B15" s="95"/>
      <c r="C15" s="95"/>
      <c r="D15" s="95"/>
      <c r="E15" s="95"/>
      <c r="F15" s="95"/>
      <c r="G15" s="95"/>
      <c r="H15" s="95"/>
      <c r="I15" s="96" t="s">
        <v>135</v>
      </c>
      <c r="J15" s="96"/>
      <c r="K15" s="96"/>
      <c r="L15" s="96"/>
      <c r="M15" s="96"/>
      <c r="N15" s="96"/>
      <c r="O15" s="96"/>
      <c r="P15" s="96"/>
      <c r="Q15" s="24">
        <v>5</v>
      </c>
      <c r="R15" s="21" t="s">
        <v>127</v>
      </c>
    </row>
    <row r="16" spans="1:18" ht="24.75" customHeight="1">
      <c r="A16" s="33"/>
      <c r="B16" s="26"/>
      <c r="C16" s="27"/>
      <c r="D16" s="27"/>
      <c r="E16" s="27"/>
      <c r="F16" s="27"/>
      <c r="G16" s="27"/>
      <c r="H16" s="28"/>
      <c r="I16" s="29"/>
      <c r="J16" s="29"/>
      <c r="K16" s="29"/>
      <c r="L16" s="29"/>
      <c r="M16" s="29"/>
      <c r="N16" s="29"/>
      <c r="O16" s="29"/>
      <c r="P16" s="29"/>
      <c r="Q16" s="23"/>
      <c r="R16" s="32">
        <f>(IF(R13="X",Q13,"0"))+(IF(R14="X",Q14,"0"))+(IF(R15="X",Q15,"0"))</f>
        <v>5</v>
      </c>
    </row>
    <row r="17" spans="1:18" ht="24.75" customHeight="1">
      <c r="A17" s="98" t="s">
        <v>8</v>
      </c>
      <c r="B17" s="95" t="s">
        <v>136</v>
      </c>
      <c r="C17" s="95"/>
      <c r="D17" s="95"/>
      <c r="E17" s="95"/>
      <c r="F17" s="95"/>
      <c r="G17" s="95"/>
      <c r="H17" s="95"/>
      <c r="I17" s="97" t="s">
        <v>137</v>
      </c>
      <c r="J17" s="97"/>
      <c r="K17" s="97"/>
      <c r="L17" s="97"/>
      <c r="M17" s="97"/>
      <c r="N17" s="97"/>
      <c r="O17" s="97"/>
      <c r="P17" s="97"/>
      <c r="Q17" s="20">
        <v>1</v>
      </c>
      <c r="R17" s="21" t="s">
        <v>124</v>
      </c>
    </row>
    <row r="18" spans="1:18" ht="27.75" customHeight="1">
      <c r="A18" s="98"/>
      <c r="B18" s="95"/>
      <c r="C18" s="95"/>
      <c r="D18" s="95"/>
      <c r="E18" s="95"/>
      <c r="F18" s="95"/>
      <c r="G18" s="95"/>
      <c r="H18" s="95"/>
      <c r="I18" s="99" t="s">
        <v>138</v>
      </c>
      <c r="J18" s="99"/>
      <c r="K18" s="99"/>
      <c r="L18" s="99"/>
      <c r="M18" s="99"/>
      <c r="N18" s="99"/>
      <c r="O18" s="99"/>
      <c r="P18" s="99"/>
      <c r="Q18" s="23">
        <v>3</v>
      </c>
      <c r="R18" s="21"/>
    </row>
    <row r="19" spans="1:18" ht="30.75" customHeight="1">
      <c r="A19" s="98"/>
      <c r="B19" s="95"/>
      <c r="C19" s="95"/>
      <c r="D19" s="95"/>
      <c r="E19" s="95"/>
      <c r="F19" s="95"/>
      <c r="G19" s="95"/>
      <c r="H19" s="95"/>
      <c r="I19" s="99" t="s">
        <v>139</v>
      </c>
      <c r="J19" s="99"/>
      <c r="K19" s="99"/>
      <c r="L19" s="99"/>
      <c r="M19" s="99"/>
      <c r="N19" s="99"/>
      <c r="O19" s="99"/>
      <c r="P19" s="99"/>
      <c r="Q19" s="24">
        <v>5</v>
      </c>
      <c r="R19" s="21" t="s">
        <v>127</v>
      </c>
    </row>
    <row r="20" spans="1:18" ht="24.75" customHeight="1">
      <c r="A20" s="32"/>
      <c r="B20" s="34"/>
      <c r="C20" s="35"/>
      <c r="D20" s="35"/>
      <c r="E20" s="35"/>
      <c r="F20" s="35"/>
      <c r="G20" s="35"/>
      <c r="H20" s="36"/>
      <c r="I20" s="26"/>
      <c r="J20" s="27"/>
      <c r="K20" s="27"/>
      <c r="L20" s="27"/>
      <c r="M20" s="27"/>
      <c r="N20" s="27"/>
      <c r="O20" s="27"/>
      <c r="P20" s="28"/>
      <c r="Q20" s="23"/>
      <c r="R20" s="32">
        <f>(IF(R17="X",Q17,"0"))+(IF(R18="X",Q18,"0"))+(IF(R19="X",Q19,"0"))</f>
        <v>5</v>
      </c>
    </row>
    <row r="21" spans="1:18" ht="36.75" customHeight="1">
      <c r="A21" s="98" t="s">
        <v>9</v>
      </c>
      <c r="B21" s="95" t="s">
        <v>140</v>
      </c>
      <c r="C21" s="95"/>
      <c r="D21" s="95"/>
      <c r="E21" s="95"/>
      <c r="F21" s="95"/>
      <c r="G21" s="95"/>
      <c r="H21" s="95"/>
      <c r="I21" s="96" t="s">
        <v>141</v>
      </c>
      <c r="J21" s="96"/>
      <c r="K21" s="96"/>
      <c r="L21" s="96"/>
      <c r="M21" s="96"/>
      <c r="N21" s="96"/>
      <c r="O21" s="96"/>
      <c r="P21" s="96"/>
      <c r="Q21" s="20">
        <v>1</v>
      </c>
      <c r="R21" s="21" t="s">
        <v>124</v>
      </c>
    </row>
    <row r="22" spans="1:18" ht="42.75" customHeight="1">
      <c r="A22" s="98"/>
      <c r="B22" s="95"/>
      <c r="C22" s="95"/>
      <c r="D22" s="95"/>
      <c r="E22" s="95"/>
      <c r="F22" s="95"/>
      <c r="G22" s="95"/>
      <c r="H22" s="95"/>
      <c r="I22" s="96" t="s">
        <v>142</v>
      </c>
      <c r="J22" s="96"/>
      <c r="K22" s="96"/>
      <c r="L22" s="96"/>
      <c r="M22" s="96"/>
      <c r="N22" s="96"/>
      <c r="O22" s="96"/>
      <c r="P22" s="96"/>
      <c r="Q22" s="24">
        <v>5</v>
      </c>
      <c r="R22" s="21" t="s">
        <v>127</v>
      </c>
    </row>
    <row r="23" spans="1:18" ht="24.75" customHeight="1">
      <c r="A23" s="33"/>
      <c r="B23" s="26"/>
      <c r="C23" s="27"/>
      <c r="D23" s="27"/>
      <c r="E23" s="27"/>
      <c r="F23" s="27"/>
      <c r="G23" s="27"/>
      <c r="H23" s="28"/>
      <c r="I23" s="29"/>
      <c r="J23" s="29"/>
      <c r="K23" s="29"/>
      <c r="L23" s="29"/>
      <c r="M23" s="29"/>
      <c r="N23" s="29"/>
      <c r="O23" s="29"/>
      <c r="P23" s="29"/>
      <c r="Q23" s="23"/>
      <c r="R23" s="32">
        <f>(IF(R21="X",Q21,"0"))+(IF(R22="X",Q22,"0"))</f>
        <v>5</v>
      </c>
    </row>
    <row r="24" spans="1:18" ht="24.75" customHeight="1">
      <c r="A24" s="98" t="s">
        <v>143</v>
      </c>
      <c r="B24" s="95" t="s">
        <v>144</v>
      </c>
      <c r="C24" s="95"/>
      <c r="D24" s="95"/>
      <c r="E24" s="95"/>
      <c r="F24" s="95"/>
      <c r="G24" s="95"/>
      <c r="H24" s="95"/>
      <c r="I24" s="96" t="s">
        <v>145</v>
      </c>
      <c r="J24" s="96"/>
      <c r="K24" s="96"/>
      <c r="L24" s="96"/>
      <c r="M24" s="96"/>
      <c r="N24" s="96"/>
      <c r="O24" s="96"/>
      <c r="P24" s="96"/>
      <c r="Q24" s="20">
        <v>1</v>
      </c>
      <c r="R24" s="21"/>
    </row>
    <row r="25" spans="1:18" ht="24.75" customHeight="1">
      <c r="A25" s="98"/>
      <c r="B25" s="95"/>
      <c r="C25" s="95"/>
      <c r="D25" s="95"/>
      <c r="E25" s="95"/>
      <c r="F25" s="95"/>
      <c r="G25" s="95"/>
      <c r="H25" s="95"/>
      <c r="I25" s="96" t="s">
        <v>146</v>
      </c>
      <c r="J25" s="96"/>
      <c r="K25" s="96"/>
      <c r="L25" s="96"/>
      <c r="M25" s="96"/>
      <c r="N25" s="96"/>
      <c r="O25" s="96"/>
      <c r="P25" s="96"/>
      <c r="Q25" s="23">
        <v>2</v>
      </c>
      <c r="R25" s="21"/>
    </row>
    <row r="26" spans="1:18" ht="24.75" customHeight="1">
      <c r="A26" s="98"/>
      <c r="B26" s="95"/>
      <c r="C26" s="95"/>
      <c r="D26" s="95"/>
      <c r="E26" s="95"/>
      <c r="F26" s="95"/>
      <c r="G26" s="95"/>
      <c r="H26" s="95"/>
      <c r="I26" s="96" t="s">
        <v>147</v>
      </c>
      <c r="J26" s="96"/>
      <c r="K26" s="96"/>
      <c r="L26" s="96"/>
      <c r="M26" s="96"/>
      <c r="N26" s="96"/>
      <c r="O26" s="96"/>
      <c r="P26" s="96"/>
      <c r="Q26" s="23">
        <v>3</v>
      </c>
      <c r="R26" s="21" t="s">
        <v>124</v>
      </c>
    </row>
    <row r="27" spans="1:18" ht="24.75" customHeight="1">
      <c r="A27" s="98"/>
      <c r="B27" s="95"/>
      <c r="C27" s="95"/>
      <c r="D27" s="95"/>
      <c r="E27" s="95"/>
      <c r="F27" s="95"/>
      <c r="G27" s="95"/>
      <c r="H27" s="95"/>
      <c r="I27" s="96" t="s">
        <v>148</v>
      </c>
      <c r="J27" s="96"/>
      <c r="K27" s="96"/>
      <c r="L27" s="96"/>
      <c r="M27" s="96"/>
      <c r="N27" s="96"/>
      <c r="O27" s="96"/>
      <c r="P27" s="96"/>
      <c r="Q27" s="23">
        <v>4</v>
      </c>
      <c r="R27" s="21"/>
    </row>
    <row r="28" spans="1:18" ht="24.75" customHeight="1">
      <c r="A28" s="98"/>
      <c r="B28" s="95"/>
      <c r="C28" s="95"/>
      <c r="D28" s="95"/>
      <c r="E28" s="95"/>
      <c r="F28" s="95"/>
      <c r="G28" s="95"/>
      <c r="H28" s="95"/>
      <c r="I28" s="96" t="s">
        <v>149</v>
      </c>
      <c r="J28" s="96"/>
      <c r="K28" s="96"/>
      <c r="L28" s="96"/>
      <c r="M28" s="96"/>
      <c r="N28" s="96"/>
      <c r="O28" s="96"/>
      <c r="P28" s="96"/>
      <c r="Q28" s="24">
        <v>5</v>
      </c>
      <c r="R28" s="21" t="s">
        <v>127</v>
      </c>
    </row>
    <row r="29" spans="1:18" ht="24.75" customHeight="1">
      <c r="A29" s="37"/>
      <c r="B29" s="27"/>
      <c r="C29" s="27"/>
      <c r="D29" s="27"/>
      <c r="E29" s="27"/>
      <c r="F29" s="27"/>
      <c r="G29" s="27"/>
      <c r="H29" s="27"/>
      <c r="I29" s="38"/>
      <c r="J29" s="38"/>
      <c r="K29" s="38"/>
      <c r="L29" s="38"/>
      <c r="M29" s="38"/>
      <c r="N29" s="38"/>
      <c r="O29" s="38"/>
      <c r="P29" s="38"/>
      <c r="Q29" s="39"/>
      <c r="R29" s="40">
        <f>(IF(R24="X",Q24,"0"))+(IF(R25="X",Q25,"0"))+(IF(R26="X",Q26,"0"))+(IF(R27="X",Q27,"0"))+(IF(R28="X",Q28,"0"))</f>
        <v>5</v>
      </c>
    </row>
    <row r="30" spans="1:19" ht="24.75" customHeight="1">
      <c r="A30" s="41"/>
      <c r="B30" s="42"/>
      <c r="C30" s="42"/>
      <c r="D30" s="42"/>
      <c r="E30" s="42"/>
      <c r="F30" s="42"/>
      <c r="G30" s="42"/>
      <c r="H30" s="42"/>
      <c r="I30" s="38"/>
      <c r="J30" s="38"/>
      <c r="K30" s="38"/>
      <c r="L30" s="38"/>
      <c r="M30" s="38"/>
      <c r="N30" s="38"/>
      <c r="O30" s="38"/>
      <c r="P30" s="38"/>
      <c r="Q30" s="43">
        <f>R30/6</f>
        <v>4.833333333333333</v>
      </c>
      <c r="R30" s="44">
        <f>R9+R12+R16+R20+R23+R29</f>
        <v>29</v>
      </c>
      <c r="S30" s="22" t="s">
        <v>150</v>
      </c>
    </row>
    <row r="31" spans="1:18" ht="24.75" customHeight="1">
      <c r="A31" s="41"/>
      <c r="B31" s="42"/>
      <c r="C31" s="42"/>
      <c r="D31" s="42"/>
      <c r="E31" s="42"/>
      <c r="F31" s="42"/>
      <c r="G31" s="42"/>
      <c r="H31" s="42"/>
      <c r="I31" s="38"/>
      <c r="J31" s="38"/>
      <c r="K31" s="38"/>
      <c r="L31" s="38"/>
      <c r="M31" s="38"/>
      <c r="N31" s="38"/>
      <c r="O31" s="38"/>
      <c r="P31" s="38"/>
      <c r="Q31" s="39"/>
      <c r="R31" s="45"/>
    </row>
    <row r="32" spans="1:18" ht="24.75" customHeight="1">
      <c r="A32" s="102" t="s">
        <v>151</v>
      </c>
      <c r="B32" s="102"/>
      <c r="C32" s="102"/>
      <c r="D32" s="102"/>
      <c r="E32" s="102"/>
      <c r="F32" s="102"/>
      <c r="G32" s="102"/>
      <c r="H32" s="102"/>
      <c r="I32" s="102"/>
      <c r="J32" s="102"/>
      <c r="K32" s="102"/>
      <c r="L32" s="102"/>
      <c r="M32" s="102"/>
      <c r="N32" s="102"/>
      <c r="O32" s="102"/>
      <c r="P32" s="102"/>
      <c r="Q32" s="46"/>
      <c r="R32" s="47"/>
    </row>
    <row r="33" spans="1:18" ht="24.75" customHeight="1">
      <c r="A33" s="98" t="s">
        <v>11</v>
      </c>
      <c r="B33" s="95" t="s">
        <v>152</v>
      </c>
      <c r="C33" s="95"/>
      <c r="D33" s="95"/>
      <c r="E33" s="95"/>
      <c r="F33" s="95"/>
      <c r="G33" s="95"/>
      <c r="H33" s="95"/>
      <c r="I33" s="100" t="s">
        <v>153</v>
      </c>
      <c r="J33" s="100"/>
      <c r="K33" s="100"/>
      <c r="L33" s="100"/>
      <c r="M33" s="100"/>
      <c r="N33" s="100"/>
      <c r="O33" s="100"/>
      <c r="P33" s="100"/>
      <c r="Q33" s="48">
        <v>1</v>
      </c>
      <c r="R33" s="21"/>
    </row>
    <row r="34" spans="1:18" ht="24.75" customHeight="1">
      <c r="A34" s="98"/>
      <c r="B34" s="95"/>
      <c r="C34" s="95"/>
      <c r="D34" s="95"/>
      <c r="E34" s="95"/>
      <c r="F34" s="95"/>
      <c r="G34" s="95"/>
      <c r="H34" s="95"/>
      <c r="I34" s="100" t="s">
        <v>154</v>
      </c>
      <c r="J34" s="100"/>
      <c r="K34" s="100"/>
      <c r="L34" s="100"/>
      <c r="M34" s="100"/>
      <c r="N34" s="100"/>
      <c r="O34" s="100"/>
      <c r="P34" s="100"/>
      <c r="Q34" s="30">
        <v>2</v>
      </c>
      <c r="R34" s="21"/>
    </row>
    <row r="35" spans="1:18" ht="24.75" customHeight="1">
      <c r="A35" s="98"/>
      <c r="B35" s="95"/>
      <c r="C35" s="95"/>
      <c r="D35" s="95"/>
      <c r="E35" s="95"/>
      <c r="F35" s="95"/>
      <c r="G35" s="95"/>
      <c r="H35" s="95"/>
      <c r="I35" s="100" t="s">
        <v>155</v>
      </c>
      <c r="J35" s="100"/>
      <c r="K35" s="100"/>
      <c r="L35" s="100"/>
      <c r="M35" s="100"/>
      <c r="N35" s="100"/>
      <c r="O35" s="100"/>
      <c r="P35" s="100"/>
      <c r="Q35" s="30">
        <v>3</v>
      </c>
      <c r="R35" s="21" t="s">
        <v>124</v>
      </c>
    </row>
    <row r="36" spans="1:18" ht="24.75" customHeight="1">
      <c r="A36" s="98"/>
      <c r="B36" s="95"/>
      <c r="C36" s="95"/>
      <c r="D36" s="95"/>
      <c r="E36" s="95"/>
      <c r="F36" s="95"/>
      <c r="G36" s="95"/>
      <c r="H36" s="95"/>
      <c r="I36" s="100" t="s">
        <v>156</v>
      </c>
      <c r="J36" s="100"/>
      <c r="K36" s="100"/>
      <c r="L36" s="100"/>
      <c r="M36" s="100"/>
      <c r="N36" s="100"/>
      <c r="O36" s="100"/>
      <c r="P36" s="100"/>
      <c r="Q36" s="30">
        <v>4</v>
      </c>
      <c r="R36" s="21"/>
    </row>
    <row r="37" spans="1:18" ht="24.75" customHeight="1">
      <c r="A37" s="98"/>
      <c r="B37" s="95"/>
      <c r="C37" s="95"/>
      <c r="D37" s="95"/>
      <c r="E37" s="95"/>
      <c r="F37" s="95"/>
      <c r="G37" s="95"/>
      <c r="H37" s="95"/>
      <c r="I37" s="100" t="s">
        <v>157</v>
      </c>
      <c r="J37" s="100"/>
      <c r="K37" s="100"/>
      <c r="L37" s="100"/>
      <c r="M37" s="100"/>
      <c r="N37" s="100"/>
      <c r="O37" s="100"/>
      <c r="P37" s="100"/>
      <c r="Q37" s="49">
        <v>5</v>
      </c>
      <c r="R37" s="21" t="s">
        <v>127</v>
      </c>
    </row>
    <row r="38" spans="1:18" ht="24.75" customHeight="1">
      <c r="A38" s="33"/>
      <c r="B38" s="26"/>
      <c r="C38" s="27"/>
      <c r="D38" s="27"/>
      <c r="E38" s="27"/>
      <c r="F38" s="27"/>
      <c r="G38" s="27"/>
      <c r="H38" s="28"/>
      <c r="I38" s="29"/>
      <c r="J38" s="29"/>
      <c r="K38" s="29"/>
      <c r="L38" s="29"/>
      <c r="M38" s="29"/>
      <c r="N38" s="29"/>
      <c r="O38" s="29"/>
      <c r="P38" s="29"/>
      <c r="Q38" s="39"/>
      <c r="R38" s="31">
        <f>(IF(R33="X",Q33,"0"))+(IF(R34="X",Q34,"0"))+(IF(R35="X",Q35,"0"))+(IF(R36="X",Q36,"0"))+(IF(R37="X",Q37,"0"))</f>
        <v>5</v>
      </c>
    </row>
    <row r="39" spans="1:18" ht="36.75" customHeight="1">
      <c r="A39" s="98" t="s">
        <v>12</v>
      </c>
      <c r="B39" s="95" t="s">
        <v>158</v>
      </c>
      <c r="C39" s="95"/>
      <c r="D39" s="95"/>
      <c r="E39" s="95"/>
      <c r="F39" s="95"/>
      <c r="G39" s="95"/>
      <c r="H39" s="95"/>
      <c r="I39" s="101" t="s">
        <v>141</v>
      </c>
      <c r="J39" s="101"/>
      <c r="K39" s="101"/>
      <c r="L39" s="101"/>
      <c r="M39" s="101"/>
      <c r="N39" s="101"/>
      <c r="O39" s="101"/>
      <c r="P39" s="101"/>
      <c r="Q39" s="48">
        <v>1</v>
      </c>
      <c r="R39" s="21" t="s">
        <v>124</v>
      </c>
    </row>
    <row r="40" spans="1:18" ht="39" customHeight="1">
      <c r="A40" s="98"/>
      <c r="B40" s="95"/>
      <c r="C40" s="95"/>
      <c r="D40" s="95"/>
      <c r="E40" s="95"/>
      <c r="F40" s="95"/>
      <c r="G40" s="95"/>
      <c r="H40" s="95"/>
      <c r="I40" s="101" t="s">
        <v>142</v>
      </c>
      <c r="J40" s="101"/>
      <c r="K40" s="101"/>
      <c r="L40" s="101"/>
      <c r="M40" s="101"/>
      <c r="N40" s="101"/>
      <c r="O40" s="101"/>
      <c r="P40" s="101"/>
      <c r="Q40" s="49">
        <v>5</v>
      </c>
      <c r="R40" s="21" t="s">
        <v>127</v>
      </c>
    </row>
    <row r="41" spans="1:18" ht="24.75" customHeight="1">
      <c r="A41" s="33"/>
      <c r="B41" s="26"/>
      <c r="C41" s="27"/>
      <c r="D41" s="27"/>
      <c r="E41" s="27"/>
      <c r="F41" s="27"/>
      <c r="G41" s="27"/>
      <c r="H41" s="28"/>
      <c r="I41" s="29"/>
      <c r="J41" s="29"/>
      <c r="K41" s="29"/>
      <c r="L41" s="29"/>
      <c r="M41" s="29"/>
      <c r="N41" s="29"/>
      <c r="O41" s="29"/>
      <c r="P41" s="29"/>
      <c r="Q41" s="39"/>
      <c r="R41" s="31">
        <f>(IF(R39="X",Q39,"0"))+(IF(R40="X",Q40,"0"))</f>
        <v>5</v>
      </c>
    </row>
    <row r="42" spans="1:18" ht="24.75" customHeight="1">
      <c r="A42" s="98" t="s">
        <v>13</v>
      </c>
      <c r="B42" s="95" t="s">
        <v>159</v>
      </c>
      <c r="C42" s="95"/>
      <c r="D42" s="95"/>
      <c r="E42" s="95"/>
      <c r="F42" s="95"/>
      <c r="G42" s="95"/>
      <c r="H42" s="95"/>
      <c r="I42" s="101" t="s">
        <v>141</v>
      </c>
      <c r="J42" s="101"/>
      <c r="K42" s="101"/>
      <c r="L42" s="101"/>
      <c r="M42" s="101"/>
      <c r="N42" s="101"/>
      <c r="O42" s="101"/>
      <c r="P42" s="101"/>
      <c r="Q42" s="48">
        <v>0</v>
      </c>
      <c r="R42" s="21"/>
    </row>
    <row r="43" spans="1:18" ht="24.75" customHeight="1">
      <c r="A43" s="98"/>
      <c r="B43" s="95"/>
      <c r="C43" s="95"/>
      <c r="D43" s="95"/>
      <c r="E43" s="95"/>
      <c r="F43" s="95"/>
      <c r="G43" s="95"/>
      <c r="H43" s="95"/>
      <c r="I43" s="100" t="s">
        <v>160</v>
      </c>
      <c r="J43" s="100"/>
      <c r="K43" s="100"/>
      <c r="L43" s="100"/>
      <c r="M43" s="100"/>
      <c r="N43" s="100"/>
      <c r="O43" s="100"/>
      <c r="P43" s="100"/>
      <c r="Q43" s="30">
        <v>1</v>
      </c>
      <c r="R43" s="21" t="s">
        <v>124</v>
      </c>
    </row>
    <row r="44" spans="1:18" ht="24.75" customHeight="1">
      <c r="A44" s="98"/>
      <c r="B44" s="95"/>
      <c r="C44" s="95"/>
      <c r="D44" s="95"/>
      <c r="E44" s="95"/>
      <c r="F44" s="95"/>
      <c r="G44" s="95"/>
      <c r="H44" s="95"/>
      <c r="I44" s="101" t="s">
        <v>161</v>
      </c>
      <c r="J44" s="101"/>
      <c r="K44" s="101"/>
      <c r="L44" s="101"/>
      <c r="M44" s="101"/>
      <c r="N44" s="101"/>
      <c r="O44" s="101"/>
      <c r="P44" s="101"/>
      <c r="Q44" s="30">
        <v>2</v>
      </c>
      <c r="R44" s="21"/>
    </row>
    <row r="45" spans="1:18" ht="24.75" customHeight="1">
      <c r="A45" s="98"/>
      <c r="B45" s="95"/>
      <c r="C45" s="95"/>
      <c r="D45" s="95"/>
      <c r="E45" s="95"/>
      <c r="F45" s="95"/>
      <c r="G45" s="95"/>
      <c r="H45" s="95"/>
      <c r="I45" s="101" t="s">
        <v>162</v>
      </c>
      <c r="J45" s="101"/>
      <c r="K45" s="101"/>
      <c r="L45" s="101"/>
      <c r="M45" s="101"/>
      <c r="N45" s="101"/>
      <c r="O45" s="101"/>
      <c r="P45" s="101"/>
      <c r="Q45" s="30">
        <v>3</v>
      </c>
      <c r="R45" s="21"/>
    </row>
    <row r="46" spans="1:18" ht="24.75" customHeight="1">
      <c r="A46" s="98"/>
      <c r="B46" s="95"/>
      <c r="C46" s="95"/>
      <c r="D46" s="95"/>
      <c r="E46" s="95"/>
      <c r="F46" s="95"/>
      <c r="G46" s="95"/>
      <c r="H46" s="95"/>
      <c r="I46" s="101" t="s">
        <v>163</v>
      </c>
      <c r="J46" s="101"/>
      <c r="K46" s="101"/>
      <c r="L46" s="101"/>
      <c r="M46" s="101"/>
      <c r="N46" s="101"/>
      <c r="O46" s="101"/>
      <c r="P46" s="101"/>
      <c r="Q46" s="30">
        <v>4</v>
      </c>
      <c r="R46" s="21" t="s">
        <v>124</v>
      </c>
    </row>
    <row r="47" spans="1:18" ht="24.75" customHeight="1">
      <c r="A47" s="98"/>
      <c r="B47" s="95"/>
      <c r="C47" s="95"/>
      <c r="D47" s="95"/>
      <c r="E47" s="95"/>
      <c r="F47" s="95"/>
      <c r="G47" s="95"/>
      <c r="H47" s="95"/>
      <c r="I47" s="101" t="s">
        <v>164</v>
      </c>
      <c r="J47" s="101"/>
      <c r="K47" s="101"/>
      <c r="L47" s="101"/>
      <c r="M47" s="101"/>
      <c r="N47" s="101"/>
      <c r="O47" s="101"/>
      <c r="P47" s="101"/>
      <c r="Q47" s="49">
        <v>5</v>
      </c>
      <c r="R47" s="50" t="s">
        <v>127</v>
      </c>
    </row>
    <row r="48" spans="1:18" ht="24.75" customHeight="1">
      <c r="A48" s="33"/>
      <c r="B48" s="26"/>
      <c r="C48" s="27"/>
      <c r="D48" s="27"/>
      <c r="E48" s="27"/>
      <c r="F48" s="27"/>
      <c r="G48" s="27"/>
      <c r="H48" s="28"/>
      <c r="I48" s="29"/>
      <c r="J48" s="29"/>
      <c r="K48" s="29"/>
      <c r="L48" s="29"/>
      <c r="M48" s="29"/>
      <c r="N48" s="29"/>
      <c r="O48" s="29"/>
      <c r="P48" s="29"/>
      <c r="Q48" s="39"/>
      <c r="R48" s="31">
        <f>(IF(R42="X",Q42,"0"))+(IF(R43="X",Q43,"0"))+(IF(R44="X",Q44,"0"))+(IF(R45="X",Q45,"0"))+(IF(R46="x",Q46,"0"))+(IF(R47="X",Q47,"0"))</f>
        <v>5</v>
      </c>
    </row>
    <row r="49" spans="1:18" ht="24.75" customHeight="1">
      <c r="A49" s="98" t="s">
        <v>165</v>
      </c>
      <c r="B49" s="95" t="s">
        <v>166</v>
      </c>
      <c r="C49" s="95"/>
      <c r="D49" s="95"/>
      <c r="E49" s="95"/>
      <c r="F49" s="95"/>
      <c r="G49" s="95"/>
      <c r="H49" s="95"/>
      <c r="I49" s="100" t="s">
        <v>167</v>
      </c>
      <c r="J49" s="100"/>
      <c r="K49" s="100"/>
      <c r="L49" s="100"/>
      <c r="M49" s="100"/>
      <c r="N49" s="100"/>
      <c r="O49" s="100"/>
      <c r="P49" s="100"/>
      <c r="Q49" s="48">
        <v>1</v>
      </c>
      <c r="R49" s="21" t="s">
        <v>124</v>
      </c>
    </row>
    <row r="50" spans="1:18" ht="24.75" customHeight="1">
      <c r="A50" s="98"/>
      <c r="B50" s="95"/>
      <c r="C50" s="95"/>
      <c r="D50" s="95"/>
      <c r="E50" s="95"/>
      <c r="F50" s="95"/>
      <c r="G50" s="95"/>
      <c r="H50" s="95"/>
      <c r="I50" s="100" t="s">
        <v>168</v>
      </c>
      <c r="J50" s="100"/>
      <c r="K50" s="100"/>
      <c r="L50" s="100"/>
      <c r="M50" s="100"/>
      <c r="N50" s="100"/>
      <c r="O50" s="100"/>
      <c r="P50" s="100"/>
      <c r="Q50" s="30">
        <v>2</v>
      </c>
      <c r="R50" s="21"/>
    </row>
    <row r="51" spans="1:18" ht="24.75" customHeight="1">
      <c r="A51" s="98"/>
      <c r="B51" s="95"/>
      <c r="C51" s="95"/>
      <c r="D51" s="95"/>
      <c r="E51" s="95"/>
      <c r="F51" s="95"/>
      <c r="G51" s="95"/>
      <c r="H51" s="95"/>
      <c r="I51" s="103" t="s">
        <v>169</v>
      </c>
      <c r="J51" s="103"/>
      <c r="K51" s="103"/>
      <c r="L51" s="103"/>
      <c r="M51" s="103"/>
      <c r="N51" s="103"/>
      <c r="O51" s="103"/>
      <c r="P51" s="103"/>
      <c r="Q51" s="30">
        <v>3</v>
      </c>
      <c r="R51" s="21"/>
    </row>
    <row r="52" spans="1:18" ht="24.75" customHeight="1">
      <c r="A52" s="98"/>
      <c r="B52" s="95"/>
      <c r="C52" s="95"/>
      <c r="D52" s="95"/>
      <c r="E52" s="95"/>
      <c r="F52" s="95"/>
      <c r="G52" s="95"/>
      <c r="H52" s="95"/>
      <c r="I52" s="100" t="s">
        <v>170</v>
      </c>
      <c r="J52" s="100"/>
      <c r="K52" s="100"/>
      <c r="L52" s="100"/>
      <c r="M52" s="100"/>
      <c r="N52" s="100"/>
      <c r="O52" s="100"/>
      <c r="P52" s="100"/>
      <c r="Q52" s="30">
        <v>4</v>
      </c>
      <c r="R52" s="21" t="s">
        <v>124</v>
      </c>
    </row>
    <row r="53" spans="1:19" ht="24.75" customHeight="1">
      <c r="A53" s="98"/>
      <c r="B53" s="95"/>
      <c r="C53" s="95"/>
      <c r="D53" s="95"/>
      <c r="E53" s="95"/>
      <c r="F53" s="95"/>
      <c r="G53" s="95"/>
      <c r="H53" s="95"/>
      <c r="I53" s="100" t="s">
        <v>171</v>
      </c>
      <c r="J53" s="100"/>
      <c r="K53" s="100"/>
      <c r="L53" s="100"/>
      <c r="M53" s="100"/>
      <c r="N53" s="100"/>
      <c r="O53" s="100"/>
      <c r="P53" s="100"/>
      <c r="Q53" s="49">
        <v>5</v>
      </c>
      <c r="R53" s="21" t="s">
        <v>127</v>
      </c>
      <c r="S53" s="51"/>
    </row>
    <row r="54" spans="1:19" ht="24.75" customHeight="1" hidden="1">
      <c r="A54" s="52"/>
      <c r="B54" s="53"/>
      <c r="C54" s="53"/>
      <c r="D54" s="53"/>
      <c r="E54" s="53"/>
      <c r="F54" s="53"/>
      <c r="G54" s="53"/>
      <c r="H54" s="53"/>
      <c r="I54" s="54"/>
      <c r="J54" s="54"/>
      <c r="K54" s="54"/>
      <c r="L54" s="54"/>
      <c r="M54" s="54"/>
      <c r="N54" s="54"/>
      <c r="O54" s="54"/>
      <c r="P54" s="54"/>
      <c r="Q54" s="39"/>
      <c r="R54" s="31">
        <f>(IF(R49="X",Q49,"0"))+(IF(R50="X",Q50,"0"))+(IF(R51="X",Q51,"0"))+(IF(R52="X",Q52,"0"))+(IF(R53="X",Q53,"0"))</f>
        <v>5</v>
      </c>
      <c r="S54" s="51"/>
    </row>
    <row r="55" spans="1:19" ht="24.75" customHeight="1" hidden="1">
      <c r="A55" s="41"/>
      <c r="B55" s="55"/>
      <c r="C55" s="55"/>
      <c r="D55" s="55"/>
      <c r="E55" s="55"/>
      <c r="F55" s="55"/>
      <c r="G55" s="55"/>
      <c r="H55" s="55"/>
      <c r="I55" s="55"/>
      <c r="J55" s="55"/>
      <c r="K55" s="55"/>
      <c r="L55" s="55"/>
      <c r="M55" s="55"/>
      <c r="N55" s="55"/>
      <c r="O55" s="55"/>
      <c r="P55" s="55"/>
      <c r="Q55" s="43">
        <f>R55/4</f>
        <v>5</v>
      </c>
      <c r="R55" s="56">
        <f>R54+R48+R41+R38</f>
        <v>20</v>
      </c>
      <c r="S55" s="51"/>
    </row>
    <row r="56" spans="1:19" ht="45" customHeight="1">
      <c r="A56" s="104" t="s">
        <v>172</v>
      </c>
      <c r="B56" s="104"/>
      <c r="C56" s="104"/>
      <c r="D56" s="104"/>
      <c r="E56" s="104"/>
      <c r="F56" s="104"/>
      <c r="G56" s="104"/>
      <c r="H56" s="104"/>
      <c r="I56" s="104"/>
      <c r="J56" s="104"/>
      <c r="K56" s="104"/>
      <c r="L56" s="104"/>
      <c r="M56" s="104"/>
      <c r="N56" s="105" t="s">
        <v>173</v>
      </c>
      <c r="O56" s="105"/>
      <c r="P56" s="105"/>
      <c r="Q56" s="106">
        <f>Q55*Q30</f>
        <v>24.166666666666664</v>
      </c>
      <c r="R56" s="106"/>
      <c r="S56" s="57"/>
    </row>
    <row r="57" spans="1:19" ht="87" customHeight="1">
      <c r="A57" s="104"/>
      <c r="B57" s="104"/>
      <c r="C57" s="104"/>
      <c r="D57" s="104"/>
      <c r="E57" s="104"/>
      <c r="F57" s="104"/>
      <c r="G57" s="104"/>
      <c r="H57" s="104"/>
      <c r="I57" s="104"/>
      <c r="J57" s="104"/>
      <c r="K57" s="104"/>
      <c r="L57" s="104"/>
      <c r="M57" s="104"/>
      <c r="N57" s="107" t="s">
        <v>174</v>
      </c>
      <c r="O57" s="107"/>
      <c r="P57" s="107"/>
      <c r="Q57" s="107"/>
      <c r="R57" s="107"/>
      <c r="S57" s="51"/>
    </row>
    <row r="58" ht="24.75" customHeight="1">
      <c r="S58" s="51"/>
    </row>
    <row r="59" ht="24.75" customHeight="1">
      <c r="S59" s="51"/>
    </row>
  </sheetData>
  <sheetProtection/>
  <mergeCells count="67">
    <mergeCell ref="A56:M57"/>
    <mergeCell ref="N56:P56"/>
    <mergeCell ref="Q56:R56"/>
    <mergeCell ref="N57:R57"/>
    <mergeCell ref="I46:P46"/>
    <mergeCell ref="I47:P47"/>
    <mergeCell ref="A49:A53"/>
    <mergeCell ref="B49:H53"/>
    <mergeCell ref="I49:P49"/>
    <mergeCell ref="I50:P50"/>
    <mergeCell ref="I51:P51"/>
    <mergeCell ref="I52:P52"/>
    <mergeCell ref="I53:P53"/>
    <mergeCell ref="A39:A40"/>
    <mergeCell ref="B39:H40"/>
    <mergeCell ref="I39:P39"/>
    <mergeCell ref="I40:P40"/>
    <mergeCell ref="A42:A47"/>
    <mergeCell ref="B42:H47"/>
    <mergeCell ref="I42:P42"/>
    <mergeCell ref="I43:P43"/>
    <mergeCell ref="I44:P44"/>
    <mergeCell ref="I45:P45"/>
    <mergeCell ref="A32:P32"/>
    <mergeCell ref="A33:A37"/>
    <mergeCell ref="B33:H37"/>
    <mergeCell ref="I33:P33"/>
    <mergeCell ref="I34:P34"/>
    <mergeCell ref="I35:P35"/>
    <mergeCell ref="I36:P36"/>
    <mergeCell ref="I37:P37"/>
    <mergeCell ref="A21:A22"/>
    <mergeCell ref="B21:H22"/>
    <mergeCell ref="I21:P21"/>
    <mergeCell ref="I22:P22"/>
    <mergeCell ref="A17:A19"/>
    <mergeCell ref="B17:H19"/>
    <mergeCell ref="I15:P15"/>
    <mergeCell ref="I18:P18"/>
    <mergeCell ref="I19:P19"/>
    <mergeCell ref="A24:A28"/>
    <mergeCell ref="B24:H28"/>
    <mergeCell ref="I24:P24"/>
    <mergeCell ref="I25:P25"/>
    <mergeCell ref="I26:P26"/>
    <mergeCell ref="I27:P27"/>
    <mergeCell ref="I28:P28"/>
    <mergeCell ref="I8:P8"/>
    <mergeCell ref="A10:A11"/>
    <mergeCell ref="B10:H11"/>
    <mergeCell ref="I10:P10"/>
    <mergeCell ref="I11:P11"/>
    <mergeCell ref="I17:P17"/>
    <mergeCell ref="A13:A15"/>
    <mergeCell ref="B13:H15"/>
    <mergeCell ref="I13:P13"/>
    <mergeCell ref="I14:P14"/>
    <mergeCell ref="B1:P1"/>
    <mergeCell ref="Q1:R3"/>
    <mergeCell ref="B2:P2"/>
    <mergeCell ref="A3:P3"/>
    <mergeCell ref="A4:A8"/>
    <mergeCell ref="B4:H8"/>
    <mergeCell ref="I4:P4"/>
    <mergeCell ref="I5:P5"/>
    <mergeCell ref="I6:P6"/>
    <mergeCell ref="I7:P7"/>
  </mergeCells>
  <printOptions/>
  <pageMargins left="0.7" right="0.7" top="1.045275590551181" bottom="1.045275590551181" header="0.75" footer="0.75"/>
  <pageSetup fitToHeight="0" fitToWidth="0" orientation="portrait" pageOrder="overThenDown" paperSize="9" scale="48"/>
  <colBreaks count="1" manualBreakCount="1">
    <brk id="18" max="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pxibilia</dc:creator>
  <cp:keywords/>
  <dc:description/>
  <cp:lastModifiedBy>utloig</cp:lastModifiedBy>
  <cp:lastPrinted>2017-12-26T10:58:51Z</cp:lastPrinted>
  <dcterms:created xsi:type="dcterms:W3CDTF">2013-12-17T17:06:50Z</dcterms:created>
  <dcterms:modified xsi:type="dcterms:W3CDTF">2021-03-25T08:45:43Z</dcterms:modified>
  <cp:category/>
  <cp:version/>
  <cp:contentType/>
  <cp:contentStatus/>
  <cp:revision>1</cp:revision>
</cp:coreProperties>
</file>